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omments2.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hidePivotFieldList="1"/>
  <mc:AlternateContent xmlns:mc="http://schemas.openxmlformats.org/markup-compatibility/2006">
    <mc:Choice Requires="x15">
      <x15ac:absPath xmlns:x15ac="http://schemas.microsoft.com/office/spreadsheetml/2010/11/ac" url="C:\Users\Cordoba\Desktop\case studies\eco\"/>
    </mc:Choice>
  </mc:AlternateContent>
  <xr:revisionPtr revIDLastSave="0" documentId="8_{18C22397-31C7-4732-B1CA-3209E11C89FE}" xr6:coauthVersionLast="47" xr6:coauthVersionMax="47" xr10:uidLastSave="{00000000-0000-0000-0000-000000000000}"/>
  <bookViews>
    <workbookView xWindow="43572" yWindow="-108" windowWidth="20856" windowHeight="16776" tabRatio="644" firstSheet="3" activeTab="7" xr2:uid="{00000000-000D-0000-FFFF-FFFF00000000}"/>
  </bookViews>
  <sheets>
    <sheet name="COVER" sheetId="32" r:id="rId1"/>
    <sheet name="ICT SPENDING" sheetId="45" r:id="rId2"/>
    <sheet name="GDP" sheetId="58" r:id="rId3"/>
    <sheet name="Ind.1 DATA PROFESSIONALS" sheetId="49" r:id="rId4"/>
    <sheet name="Ind.2 DATA COMPANIES" sheetId="47" r:id="rId5"/>
    <sheet name="Ind. 3. DC Revenue " sheetId="35" r:id="rId6"/>
    <sheet name="Ind.4 DATA MARKET" sheetId="48" r:id="rId7"/>
    <sheet name="Ind.5 DATA ECONOMY" sheetId="59" r:id="rId8"/>
    <sheet name="Ind. 6. SKILLS GAP-1" sheetId="60" r:id="rId9"/>
    <sheet name="INTERNATIONALS" sheetId="53" r:id="rId10"/>
  </sheets>
  <externalReferences>
    <externalReference r:id="rId11"/>
  </externalReferenc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58" l="1"/>
  <c r="J30" i="60"/>
  <c r="I30" i="60"/>
  <c r="H30" i="60"/>
  <c r="F30" i="60"/>
  <c r="E30" i="60"/>
  <c r="D30" i="60"/>
  <c r="C30" i="60"/>
  <c r="J29" i="60"/>
  <c r="I29" i="60"/>
  <c r="H29" i="60"/>
  <c r="F29" i="60"/>
  <c r="E29" i="60"/>
  <c r="D29" i="60"/>
  <c r="C29" i="60"/>
  <c r="J28" i="60"/>
  <c r="I28" i="60"/>
  <c r="H28" i="60"/>
  <c r="F28" i="60"/>
  <c r="E28" i="60"/>
  <c r="D28" i="60"/>
  <c r="C28" i="60"/>
  <c r="J27" i="60"/>
  <c r="I27" i="60"/>
  <c r="H27" i="60"/>
  <c r="F27" i="60"/>
  <c r="E27" i="60"/>
  <c r="D27" i="60"/>
  <c r="C27" i="60"/>
  <c r="J26" i="60"/>
  <c r="I26" i="60"/>
  <c r="H26" i="60"/>
  <c r="F26" i="60"/>
  <c r="E26" i="60"/>
  <c r="D26" i="60"/>
  <c r="C26" i="60"/>
  <c r="J25" i="60"/>
  <c r="I25" i="60"/>
  <c r="H25" i="60"/>
  <c r="F25" i="60"/>
  <c r="E25" i="60"/>
  <c r="D25" i="60"/>
  <c r="C25" i="60"/>
  <c r="J24" i="60"/>
  <c r="I24" i="60"/>
  <c r="H24" i="60"/>
  <c r="F24" i="60"/>
  <c r="E24" i="60"/>
  <c r="D24" i="60"/>
  <c r="C24" i="60"/>
  <c r="J23" i="60"/>
  <c r="I23" i="60"/>
  <c r="H23" i="60"/>
  <c r="F23" i="60"/>
  <c r="E23" i="60"/>
  <c r="D23" i="60"/>
  <c r="C23" i="60"/>
  <c r="J22" i="60"/>
  <c r="I22" i="60"/>
  <c r="H22" i="60"/>
  <c r="F22" i="60"/>
  <c r="E22" i="60"/>
  <c r="D22" i="60"/>
  <c r="C22" i="60"/>
  <c r="J15" i="60"/>
  <c r="I15" i="60"/>
  <c r="H15" i="60"/>
  <c r="F15" i="60"/>
  <c r="E15" i="60"/>
  <c r="D15" i="60"/>
  <c r="C15" i="60"/>
  <c r="J14" i="60"/>
  <c r="I14" i="60"/>
  <c r="H14" i="60"/>
  <c r="F14" i="60"/>
  <c r="E14" i="60"/>
  <c r="D14" i="60"/>
  <c r="C14" i="60"/>
  <c r="J13" i="60"/>
  <c r="I13" i="60"/>
  <c r="H13" i="60"/>
  <c r="F13" i="60"/>
  <c r="E13" i="60"/>
  <c r="D13" i="60"/>
  <c r="C13" i="60"/>
  <c r="J12" i="60"/>
  <c r="I12" i="60"/>
  <c r="H12" i="60"/>
  <c r="F12" i="60"/>
  <c r="E12" i="60"/>
  <c r="D12" i="60"/>
  <c r="C12" i="60"/>
  <c r="J11" i="60"/>
  <c r="I11" i="60"/>
  <c r="H11" i="60"/>
  <c r="F11" i="60"/>
  <c r="E11" i="60"/>
  <c r="D11" i="60"/>
  <c r="C11" i="60"/>
  <c r="J10" i="60"/>
  <c r="I10" i="60"/>
  <c r="H10" i="60"/>
  <c r="F10" i="60"/>
  <c r="E10" i="60"/>
  <c r="D10" i="60"/>
  <c r="C10" i="60"/>
  <c r="J9" i="60"/>
  <c r="I9" i="60"/>
  <c r="H9" i="60"/>
  <c r="F9" i="60"/>
  <c r="E9" i="60"/>
  <c r="D9" i="60"/>
  <c r="C9" i="60"/>
  <c r="J8" i="60"/>
  <c r="I8" i="60"/>
  <c r="H8" i="60"/>
  <c r="F8" i="60"/>
  <c r="E8" i="60"/>
  <c r="D8" i="60"/>
  <c r="C8" i="60"/>
  <c r="J7" i="60"/>
  <c r="I7" i="60"/>
  <c r="H7" i="60"/>
  <c r="F7" i="60"/>
  <c r="E7" i="60"/>
  <c r="D7" i="60"/>
  <c r="C7" i="60"/>
  <c r="J38" i="60" l="1"/>
  <c r="J53" i="60" s="1"/>
  <c r="F41" i="60"/>
  <c r="F56" i="60" s="1"/>
  <c r="L30" i="60"/>
  <c r="F44" i="60"/>
  <c r="F59" i="60" s="1"/>
  <c r="D44" i="60"/>
  <c r="D59" i="60" s="1"/>
  <c r="F38" i="60"/>
  <c r="F53" i="60" s="1"/>
  <c r="D40" i="60"/>
  <c r="D55" i="60" s="1"/>
  <c r="C40" i="60"/>
  <c r="C55" i="60" s="1"/>
  <c r="J45" i="60"/>
  <c r="J60" i="60" s="1"/>
  <c r="L24" i="60"/>
  <c r="H43" i="60"/>
  <c r="H58" i="60" s="1"/>
  <c r="J42" i="60"/>
  <c r="J57" i="60" s="1"/>
  <c r="L14" i="60"/>
  <c r="H38" i="60"/>
  <c r="H53" i="60" s="1"/>
  <c r="F45" i="60"/>
  <c r="F60" i="60" s="1"/>
  <c r="L15" i="60"/>
  <c r="L23" i="60"/>
  <c r="N9" i="60"/>
  <c r="N12" i="60"/>
  <c r="D38" i="60"/>
  <c r="D53" i="60" s="1"/>
  <c r="N26" i="60"/>
  <c r="N23" i="60"/>
  <c r="N28" i="60"/>
  <c r="N14" i="60"/>
  <c r="N10" i="60"/>
  <c r="F32" i="60"/>
  <c r="C39" i="60"/>
  <c r="C54" i="60" s="1"/>
  <c r="J40" i="60"/>
  <c r="J55" i="60" s="1"/>
  <c r="J32" i="60"/>
  <c r="F39" i="60"/>
  <c r="F54" i="60" s="1"/>
  <c r="L26" i="60"/>
  <c r="H44" i="60"/>
  <c r="H59" i="60" s="1"/>
  <c r="J39" i="60"/>
  <c r="J54" i="60" s="1"/>
  <c r="I16" i="60"/>
  <c r="C45" i="60"/>
  <c r="C60" i="60" s="1"/>
  <c r="I32" i="60"/>
  <c r="I42" i="60"/>
  <c r="I57" i="60" s="1"/>
  <c r="L9" i="60"/>
  <c r="C43" i="60"/>
  <c r="C58" i="60" s="1"/>
  <c r="I44" i="60"/>
  <c r="I59" i="60" s="1"/>
  <c r="I39" i="60"/>
  <c r="I54" i="60" s="1"/>
  <c r="N25" i="60"/>
  <c r="F37" i="60"/>
  <c r="F52" i="60" s="1"/>
  <c r="L10" i="60"/>
  <c r="N11" i="60"/>
  <c r="N27" i="60"/>
  <c r="L29" i="60"/>
  <c r="I40" i="60"/>
  <c r="N24" i="60"/>
  <c r="F31" i="60"/>
  <c r="D43" i="60"/>
  <c r="D58" i="60" s="1"/>
  <c r="L13" i="60"/>
  <c r="C31" i="60"/>
  <c r="D32" i="60"/>
  <c r="J17" i="60"/>
  <c r="N13" i="60"/>
  <c r="J41" i="60"/>
  <c r="J56" i="60" s="1"/>
  <c r="E43" i="60"/>
  <c r="E58" i="60" s="1"/>
  <c r="D42" i="60"/>
  <c r="D57" i="60" s="1"/>
  <c r="E32" i="60"/>
  <c r="L25" i="60"/>
  <c r="C42" i="60"/>
  <c r="C57" i="60" s="1"/>
  <c r="F43" i="60"/>
  <c r="F58" i="60" s="1"/>
  <c r="J44" i="60"/>
  <c r="J59" i="60" s="1"/>
  <c r="H40" i="60"/>
  <c r="H55" i="60" s="1"/>
  <c r="N22" i="60"/>
  <c r="J43" i="60"/>
  <c r="J58" i="60" s="1"/>
  <c r="L11" i="60"/>
  <c r="C32" i="60"/>
  <c r="H39" i="60"/>
  <c r="H54" i="60" s="1"/>
  <c r="C41" i="60"/>
  <c r="C56" i="60" s="1"/>
  <c r="H45" i="60"/>
  <c r="H60" i="60" s="1"/>
  <c r="H37" i="60"/>
  <c r="H52" i="60" s="1"/>
  <c r="E42" i="60"/>
  <c r="F42" i="60"/>
  <c r="F57" i="60" s="1"/>
  <c r="E45" i="60"/>
  <c r="C17" i="60"/>
  <c r="D16" i="60"/>
  <c r="I17" i="60"/>
  <c r="C16" i="60"/>
  <c r="N15" i="60"/>
  <c r="C44" i="60"/>
  <c r="C59" i="60" s="1"/>
  <c r="N30" i="60"/>
  <c r="F40" i="60"/>
  <c r="F55" i="60" s="1"/>
  <c r="D39" i="60"/>
  <c r="D54" i="60" s="1"/>
  <c r="I43" i="60"/>
  <c r="L8" i="60"/>
  <c r="E39" i="60"/>
  <c r="E54" i="60" s="1"/>
  <c r="J31" i="60"/>
  <c r="H42" i="60"/>
  <c r="H57" i="60" s="1"/>
  <c r="L28" i="60"/>
  <c r="H16" i="60"/>
  <c r="E16" i="60"/>
  <c r="H41" i="60"/>
  <c r="H56" i="60" s="1"/>
  <c r="E38" i="60"/>
  <c r="E53" i="60" s="1"/>
  <c r="E41" i="60"/>
  <c r="L27" i="60"/>
  <c r="I38" i="60"/>
  <c r="J16" i="60"/>
  <c r="N29" i="60"/>
  <c r="D31" i="60"/>
  <c r="I37" i="60"/>
  <c r="D41" i="60"/>
  <c r="D56" i="60" s="1"/>
  <c r="E31" i="60"/>
  <c r="H32" i="60"/>
  <c r="J37" i="60"/>
  <c r="H31" i="60"/>
  <c r="E40" i="60"/>
  <c r="I31" i="60"/>
  <c r="I41" i="60"/>
  <c r="D45" i="60"/>
  <c r="D60" i="60" s="1"/>
  <c r="D17" i="60"/>
  <c r="C38" i="60"/>
  <c r="C53" i="60" s="1"/>
  <c r="L7" i="60"/>
  <c r="F17" i="60"/>
  <c r="C37" i="60"/>
  <c r="E44" i="60"/>
  <c r="E17" i="60"/>
  <c r="H17" i="60"/>
  <c r="L22" i="60"/>
  <c r="D37" i="60"/>
  <c r="I45" i="60"/>
  <c r="N8" i="60"/>
  <c r="N7" i="60"/>
  <c r="L12" i="60"/>
  <c r="F16" i="60"/>
  <c r="E37" i="60"/>
  <c r="L32" i="60" l="1"/>
  <c r="N32" i="60"/>
  <c r="N16" i="60"/>
  <c r="N44" i="60"/>
  <c r="J47" i="60"/>
  <c r="J62" i="60" s="1"/>
  <c r="I47" i="60"/>
  <c r="I62" i="60" s="1"/>
  <c r="L42" i="60"/>
  <c r="L45" i="60"/>
  <c r="L16" i="60"/>
  <c r="N39" i="60"/>
  <c r="H47" i="60"/>
  <c r="H62" i="60" s="1"/>
  <c r="N43" i="60"/>
  <c r="L31" i="60"/>
  <c r="E47" i="60"/>
  <c r="E62" i="60" s="1"/>
  <c r="N42" i="60"/>
  <c r="D47" i="60"/>
  <c r="D62" i="60" s="1"/>
  <c r="E60" i="60"/>
  <c r="L41" i="60"/>
  <c r="C47" i="60"/>
  <c r="C62" i="60" s="1"/>
  <c r="N17" i="60"/>
  <c r="L43" i="60"/>
  <c r="N40" i="60"/>
  <c r="I55" i="60"/>
  <c r="E57" i="60"/>
  <c r="H46" i="60"/>
  <c r="H61" i="60" s="1"/>
  <c r="E56" i="60"/>
  <c r="L39" i="60"/>
  <c r="I58" i="60"/>
  <c r="F46" i="60"/>
  <c r="F61" i="60" s="1"/>
  <c r="N31" i="60"/>
  <c r="L38" i="60"/>
  <c r="E59" i="60"/>
  <c r="L44" i="60"/>
  <c r="C52" i="60"/>
  <c r="C46" i="60"/>
  <c r="C61" i="60" s="1"/>
  <c r="N45" i="60"/>
  <c r="I60" i="60"/>
  <c r="I46" i="60"/>
  <c r="N37" i="60"/>
  <c r="I52" i="60"/>
  <c r="D52" i="60"/>
  <c r="D46" i="60"/>
  <c r="D61" i="60" s="1"/>
  <c r="E55" i="60"/>
  <c r="L40" i="60"/>
  <c r="N41" i="60"/>
  <c r="I56" i="60"/>
  <c r="L17" i="60"/>
  <c r="I53" i="60"/>
  <c r="N38" i="60"/>
  <c r="F47" i="60"/>
  <c r="F62" i="60" s="1"/>
  <c r="E52" i="60"/>
  <c r="E46" i="60"/>
  <c r="L37" i="60"/>
  <c r="J46" i="60"/>
  <c r="J61" i="60" s="1"/>
  <c r="J52" i="60"/>
  <c r="L47" i="60" l="1"/>
  <c r="N47" i="60"/>
  <c r="E61" i="60"/>
  <c r="L46" i="60"/>
  <c r="N46" i="60"/>
  <c r="I61" i="60"/>
  <c r="C38" i="58" l="1"/>
  <c r="D38" i="58"/>
  <c r="I39" i="58"/>
  <c r="I38" i="58"/>
  <c r="B39" i="58"/>
  <c r="K37" i="58"/>
  <c r="L37" i="58"/>
  <c r="M37" i="58"/>
  <c r="N37" i="58"/>
  <c r="K9" i="58"/>
  <c r="L9" i="58"/>
  <c r="M9" i="58"/>
  <c r="N9" i="58"/>
  <c r="K10" i="58"/>
  <c r="L10" i="58"/>
  <c r="M10" i="58"/>
  <c r="N10" i="58"/>
  <c r="K11" i="58"/>
  <c r="L11" i="58"/>
  <c r="M11" i="58"/>
  <c r="N11" i="58"/>
  <c r="K12" i="58"/>
  <c r="L12" i="58"/>
  <c r="M12" i="58"/>
  <c r="N12" i="58"/>
  <c r="K13" i="58"/>
  <c r="L13" i="58"/>
  <c r="M13" i="58"/>
  <c r="N13" i="58"/>
  <c r="K14" i="58"/>
  <c r="L14" i="58"/>
  <c r="M14" i="58"/>
  <c r="N14" i="58"/>
  <c r="K15" i="58"/>
  <c r="L15" i="58"/>
  <c r="M15" i="58"/>
  <c r="N15" i="58"/>
  <c r="K16" i="58"/>
  <c r="L16" i="58"/>
  <c r="M16" i="58"/>
  <c r="N16" i="58"/>
  <c r="K17" i="58"/>
  <c r="L17" i="58"/>
  <c r="M17" i="58"/>
  <c r="N17" i="58"/>
  <c r="K18" i="58"/>
  <c r="L18" i="58"/>
  <c r="M18" i="58"/>
  <c r="N18" i="58"/>
  <c r="K19" i="58"/>
  <c r="L19" i="58"/>
  <c r="M19" i="58"/>
  <c r="N19" i="58"/>
  <c r="K20" i="58"/>
  <c r="L20" i="58"/>
  <c r="M20" i="58"/>
  <c r="N20" i="58"/>
  <c r="K21" i="58"/>
  <c r="L21" i="58"/>
  <c r="M21" i="58"/>
  <c r="N21" i="58"/>
  <c r="K22" i="58"/>
  <c r="L22" i="58"/>
  <c r="M22" i="58"/>
  <c r="N22" i="58"/>
  <c r="K23" i="58"/>
  <c r="L23" i="58"/>
  <c r="M23" i="58"/>
  <c r="N23" i="58"/>
  <c r="K24" i="58"/>
  <c r="L24" i="58"/>
  <c r="M24" i="58"/>
  <c r="N24" i="58"/>
  <c r="K25" i="58"/>
  <c r="L25" i="58"/>
  <c r="M25" i="58"/>
  <c r="N25" i="58"/>
  <c r="K26" i="58"/>
  <c r="L26" i="58"/>
  <c r="M26" i="58"/>
  <c r="N26" i="58"/>
  <c r="K27" i="58"/>
  <c r="L27" i="58"/>
  <c r="M27" i="58"/>
  <c r="N27" i="58"/>
  <c r="K28" i="58"/>
  <c r="L28" i="58"/>
  <c r="M28" i="58"/>
  <c r="N28" i="58"/>
  <c r="K29" i="58"/>
  <c r="L29" i="58"/>
  <c r="M29" i="58"/>
  <c r="N29" i="58"/>
  <c r="K30" i="58"/>
  <c r="L30" i="58"/>
  <c r="M30" i="58"/>
  <c r="N30" i="58"/>
  <c r="K31" i="58"/>
  <c r="L31" i="58"/>
  <c r="M31" i="58"/>
  <c r="N31" i="58"/>
  <c r="K32" i="58"/>
  <c r="L32" i="58"/>
  <c r="M32" i="58"/>
  <c r="N32" i="58"/>
  <c r="K33" i="58"/>
  <c r="L33" i="58"/>
  <c r="M33" i="58"/>
  <c r="N33" i="58"/>
  <c r="K34" i="58"/>
  <c r="L34" i="58"/>
  <c r="M34" i="58"/>
  <c r="N34" i="58"/>
  <c r="K35" i="58"/>
  <c r="L35" i="58"/>
  <c r="M35" i="58"/>
  <c r="N35" i="58"/>
  <c r="K36" i="58"/>
  <c r="L36" i="58"/>
  <c r="M36" i="58"/>
  <c r="N36" i="58"/>
  <c r="H38" i="58"/>
  <c r="H39" i="58" s="1"/>
  <c r="M39" i="58" s="1"/>
  <c r="G38" i="58"/>
  <c r="G39" i="58" s="1"/>
  <c r="E38" i="58"/>
  <c r="E39" i="58" s="1"/>
  <c r="E40" i="58" s="1"/>
  <c r="D39" i="58"/>
  <c r="C39" i="58"/>
  <c r="C40" i="58" s="1"/>
  <c r="N8" i="58"/>
  <c r="L8" i="58"/>
  <c r="L39" i="58" l="1"/>
  <c r="N39" i="58"/>
  <c r="I40" i="58"/>
  <c r="N40" i="58" s="1"/>
  <c r="M38" i="58"/>
  <c r="K39" i="58"/>
  <c r="N38" i="58"/>
  <c r="B40" i="58"/>
  <c r="L38" i="58"/>
  <c r="H40" i="58"/>
  <c r="M40" i="58" s="1"/>
  <c r="G40" i="58"/>
  <c r="L40" i="58" s="1"/>
  <c r="K38" i="58"/>
  <c r="D40" i="58"/>
  <c r="M8" i="58"/>
  <c r="K40" i="58" l="1"/>
  <c r="K8" i="58" l="1"/>
  <c r="C63" i="53" l="1"/>
  <c r="A63" i="53" l="1"/>
  <c r="A61" i="53"/>
  <c r="C60" i="53"/>
  <c r="B60" i="53"/>
  <c r="A60" i="53"/>
  <c r="C59" i="53"/>
  <c r="B59" i="53"/>
  <c r="A59" i="53"/>
  <c r="C58" i="53"/>
  <c r="B58" i="53"/>
  <c r="A58" i="53"/>
  <c r="C57" i="53"/>
  <c r="B57" i="53"/>
  <c r="A57"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tc={0C673F71-F6DC-40E7-ABC2-03264DA853B4}</author>
  </authors>
  <commentList>
    <comment ref="A4" authorId="0" shapeId="0" xr:uid="{0C673F71-F6DC-40E7-ABC2-03264DA853B4}">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To insert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Giorgio Micheletti</author>
  </authors>
  <commentList>
    <comment ref="D79" authorId="0" shapeId="0" xr:uid="{52EBB2F9-C6A3-4C09-9D48-80127639653C}">
      <text>
        <r>
          <rPr>
            <b/>
            <sz val="9"/>
            <color indexed="81"/>
            <rFont val="Tahoma"/>
            <family val="2"/>
          </rPr>
          <t>Giorgio Micheletti:</t>
        </r>
        <r>
          <rPr>
            <sz val="9"/>
            <color indexed="81"/>
            <rFont val="Tahoma"/>
            <family val="2"/>
          </rPr>
          <t xml:space="preserve">
in the previous year, direct impacts for 2021 were 101,842. Is this huge increase due to data monetisation which was NOT accounted for in last year's numbers? If this is the case, that's fine but needs to be clearly explained in the text</t>
        </r>
      </text>
    </comment>
    <comment ref="H79" authorId="0" shapeId="0" xr:uid="{5775B60B-57F9-4F87-BD55-B1023CE0143C}">
      <text>
        <r>
          <rPr>
            <b/>
            <sz val="9"/>
            <color indexed="81"/>
            <rFont val="Tahoma"/>
            <family val="2"/>
          </rPr>
          <t>Giorgio Micheletti:</t>
        </r>
        <r>
          <rPr>
            <sz val="9"/>
            <color indexed="81"/>
            <rFont val="Tahoma"/>
            <family val="2"/>
          </rPr>
          <t xml:space="preserve">
the same reasoning applies to the 2030 numbers, obviously</t>
        </r>
      </text>
    </comment>
  </commentList>
</comments>
</file>

<file path=xl/sharedStrings.xml><?xml version="1.0" encoding="utf-8"?>
<sst xmlns="http://schemas.openxmlformats.org/spreadsheetml/2006/main" count="2358" uniqueCount="257">
  <si>
    <t>European Data Market Update</t>
  </si>
  <si>
    <t>STUDY DATASET</t>
  </si>
  <si>
    <t>DATE: 21st October 2022</t>
  </si>
  <si>
    <t>2030 Challenge Scenario</t>
  </si>
  <si>
    <t>2030 Baseline Scenario</t>
  </si>
  <si>
    <t>2030 High Growth Scenario</t>
  </si>
  <si>
    <t>Growth Rate - 2022/2021</t>
  </si>
  <si>
    <t>CAGR 2030/2025 Challenge Scenario</t>
  </si>
  <si>
    <t>CAGR 2030/2025 Baseline Scenario</t>
  </si>
  <si>
    <t>CAGR 2030/2025 High Growth Scenario</t>
  </si>
  <si>
    <t>Member States</t>
  </si>
  <si>
    <t>Abbrev.</t>
  </si>
  <si>
    <t xml:space="preserve"> EUR Million (Current)</t>
  </si>
  <si>
    <t>Percent</t>
  </si>
  <si>
    <t>Austria</t>
  </si>
  <si>
    <t>AT</t>
  </si>
  <si>
    <t>Belgium</t>
  </si>
  <si>
    <t>BE</t>
  </si>
  <si>
    <t>Bulgaria</t>
  </si>
  <si>
    <t>BG</t>
  </si>
  <si>
    <t>Croatia</t>
  </si>
  <si>
    <t>HR</t>
  </si>
  <si>
    <t>Cyprus</t>
  </si>
  <si>
    <t>CY</t>
  </si>
  <si>
    <t>Czechia</t>
  </si>
  <si>
    <t>CZ</t>
  </si>
  <si>
    <t>Denmark</t>
  </si>
  <si>
    <t>DK</t>
  </si>
  <si>
    <t>Estonia</t>
  </si>
  <si>
    <t>EE</t>
  </si>
  <si>
    <t>Finland</t>
  </si>
  <si>
    <t>FI</t>
  </si>
  <si>
    <t>France</t>
  </si>
  <si>
    <t>FR</t>
  </si>
  <si>
    <t>Germany</t>
  </si>
  <si>
    <t>DE</t>
  </si>
  <si>
    <t>Greece</t>
  </si>
  <si>
    <t>EL</t>
  </si>
  <si>
    <t>Hungary</t>
  </si>
  <si>
    <t>HU</t>
  </si>
  <si>
    <t>Ireland</t>
  </si>
  <si>
    <t>IE</t>
  </si>
  <si>
    <t>Italy</t>
  </si>
  <si>
    <t>IT</t>
  </si>
  <si>
    <t>Latvia</t>
  </si>
  <si>
    <t>LV</t>
  </si>
  <si>
    <t>Lithuania</t>
  </si>
  <si>
    <t>LT</t>
  </si>
  <si>
    <t>Luxembourg</t>
  </si>
  <si>
    <t>LU</t>
  </si>
  <si>
    <t>Malta</t>
  </si>
  <si>
    <t>MT</t>
  </si>
  <si>
    <t>Netherlands</t>
  </si>
  <si>
    <t>NL</t>
  </si>
  <si>
    <t>Poland</t>
  </si>
  <si>
    <t>PL</t>
  </si>
  <si>
    <t>Portugal</t>
  </si>
  <si>
    <t>PT</t>
  </si>
  <si>
    <t>Romania</t>
  </si>
  <si>
    <t>RO</t>
  </si>
  <si>
    <t>Slovakia</t>
  </si>
  <si>
    <t>SK</t>
  </si>
  <si>
    <t>Slovenia</t>
  </si>
  <si>
    <t>SI</t>
  </si>
  <si>
    <t>Spain</t>
  </si>
  <si>
    <t>ES</t>
  </si>
  <si>
    <t>Sweden</t>
  </si>
  <si>
    <t>SE</t>
  </si>
  <si>
    <t>Switzerland</t>
  </si>
  <si>
    <t>CH</t>
  </si>
  <si>
    <t>United Kingdom</t>
  </si>
  <si>
    <t>UK</t>
  </si>
  <si>
    <t>EEA (NO, LI, IS)</t>
  </si>
  <si>
    <t>RoEEA</t>
  </si>
  <si>
    <t>Total EU27</t>
  </si>
  <si>
    <t>EU27</t>
  </si>
  <si>
    <t>Total EU27 + U.K.</t>
  </si>
  <si>
    <t>EU27 + UK</t>
  </si>
  <si>
    <t>Total All Countries</t>
  </si>
  <si>
    <t>Source: European Data Market Monitoring Tool, IDC 2022</t>
  </si>
  <si>
    <t>Indicator 1.1 - Number of Data Professionals by Member State: 2020-2022, 2025, 2030 3 Scenarios</t>
  </si>
  <si>
    <t>Total Employment</t>
  </si>
  <si>
    <t>% on Total Employment</t>
  </si>
  <si>
    <t>000s</t>
  </si>
  <si>
    <t>Data Sources: IDC estimates on Eurostat Labour Force Survey by Occupation and NACE II Industry Code 2022</t>
  </si>
  <si>
    <t>Indicator 1.1 - Number of Data Professionals by Industry : 2020-2022, 2025, 2030 3 Scenarios</t>
  </si>
  <si>
    <t>Thousands; %</t>
  </si>
  <si>
    <t>Agriculture</t>
  </si>
  <si>
    <t>Construction</t>
  </si>
  <si>
    <t>Education</t>
  </si>
  <si>
    <t>Finance</t>
  </si>
  <si>
    <t>Health</t>
  </si>
  <si>
    <t>Information &amp; Communication</t>
  </si>
  <si>
    <t>Mining, Manufacturing</t>
  </si>
  <si>
    <t>Professional services</t>
  </si>
  <si>
    <t>Public Administration</t>
  </si>
  <si>
    <t>Retail and Wholesale</t>
  </si>
  <si>
    <t>Transport</t>
  </si>
  <si>
    <t>Utilities</t>
  </si>
  <si>
    <t>Indicator 1.3 - Intensity Share of Data Professionals (average number of data Professionals per User Company) by Member State, 2020-2022</t>
  </si>
  <si>
    <t># data professionals / user co.</t>
  </si>
  <si>
    <t># User Companies</t>
  </si>
  <si>
    <t>Number</t>
  </si>
  <si>
    <t>Czech Republic</t>
  </si>
  <si>
    <t>Indicator 1.3 - Intensity Share of Data Professionals (average number of data Professionals per User Company) by Industry, 2020-2022</t>
  </si>
  <si>
    <t>INDICATOR 2: MEASUREMENT OF DATA COMPANIES</t>
  </si>
  <si>
    <t>Number of Data Suppliers</t>
  </si>
  <si>
    <t>Growth Rate of Data Suppliers</t>
  </si>
  <si>
    <t>Share of Total Number of EU Companies A,C:E,G:H,J:K,M,P,Q</t>
  </si>
  <si>
    <t>Total Number of EU Companies A,C,D,E,G,H,J,K,M,P,Q</t>
  </si>
  <si>
    <t>Units</t>
  </si>
  <si>
    <t>Share of Total Number of EU Companies</t>
  </si>
  <si>
    <t>Total Number of EU Companies</t>
  </si>
  <si>
    <t>1-249 empl.</t>
  </si>
  <si>
    <t>250+ empl.</t>
  </si>
  <si>
    <t>SMEs share</t>
  </si>
  <si>
    <t>Number of Data User Companies</t>
  </si>
  <si>
    <t>Growth Rate of Data User Companies</t>
  </si>
  <si>
    <t>Share of Total Number of EU Private Companies</t>
  </si>
  <si>
    <t>Total Number of EU Private Companies</t>
  </si>
  <si>
    <t>Number of Data Users</t>
  </si>
  <si>
    <t>Growth Rate of Data Users</t>
  </si>
  <si>
    <t xml:space="preserve">Data Users Average Spending by Company Size </t>
  </si>
  <si>
    <t>Data Market Value and Data Market Share by Company Size</t>
  </si>
  <si>
    <t>Size Band</t>
  </si>
  <si>
    <t>Data Users Average Spending</t>
  </si>
  <si>
    <t>Growth Rate of Data Users Average Spend</t>
  </si>
  <si>
    <t>Data Market Value by Company size</t>
  </si>
  <si>
    <t>Euro (000)</t>
  </si>
  <si>
    <t>Indicator 2.5 - Share of data user and data supplier companies that offer data for re-use: 2020, 2021</t>
  </si>
  <si>
    <t>Share of total Data Supplier and Data User companies</t>
  </si>
  <si>
    <t>INDICATOR 3: MEASUREMENT OF DATA COMPANIES' REVENUES</t>
  </si>
  <si>
    <t>Indicator 3.1 - Total Revenues of Data Supplier Companies by Member State, 2020-2022, 2025, 2030 3 scenarios</t>
  </si>
  <si>
    <t>Data Supplier Company Revenues</t>
  </si>
  <si>
    <t>Growth Rate of Data Companies Revenues</t>
  </si>
  <si>
    <t xml:space="preserve"> Source data Turnover EU28 NACE for companies with 0+ empl.</t>
  </si>
  <si>
    <t>Share of Data Companies Revenues</t>
  </si>
  <si>
    <t>Growth Rate 2022/2021</t>
  </si>
  <si>
    <t>Euro (M)</t>
  </si>
  <si>
    <t>Indicator 3.1 - Revenues of Data Companies by Company size,  2020-2022, 2025, 2030 3 scenarios</t>
  </si>
  <si>
    <t>Company Size Bands</t>
  </si>
  <si>
    <t>Average Data Companies' Revenues by size class,  2020-2022, 2025, 2030 3 scenarios</t>
  </si>
  <si>
    <t>Data Companies Average Revenues</t>
  </si>
  <si>
    <t>Data Companies Average Revenues Growth rates %</t>
  </si>
  <si>
    <t>Company Size Vbans</t>
  </si>
  <si>
    <t xml:space="preserve">INDICATOR 4: MEASUREMENT OF DATA MARKET </t>
  </si>
  <si>
    <t>Size of the Data Market</t>
  </si>
  <si>
    <t>Growth Rate of Data Market</t>
  </si>
  <si>
    <t>Share of Data Market by MS, 2020-2022,2025, 2030 3 Scenarios</t>
  </si>
  <si>
    <t>Share of the Data Market</t>
  </si>
  <si>
    <t>Rest of EEA</t>
  </si>
  <si>
    <t>Home</t>
  </si>
  <si>
    <t>Data Monetisation</t>
  </si>
  <si>
    <t>Growth Rate of Data Monetisation</t>
  </si>
  <si>
    <t>Share of EU27 Monetization</t>
  </si>
  <si>
    <t xml:space="preserve">20230
Challenge Scenario (000) </t>
  </si>
  <si>
    <t>2030 
Baseline Scenario (000)</t>
  </si>
  <si>
    <t>2030
 High Growth Scenario (000)</t>
  </si>
  <si>
    <t xml:space="preserve">CAGR 2030/2025 High Growth Scenario </t>
  </si>
  <si>
    <t>Percentage</t>
  </si>
  <si>
    <t xml:space="preserve">INDICATOR 5.1: MEASUREMENT OF DATA ECONOMY </t>
  </si>
  <si>
    <t>Size of the Data Economy</t>
  </si>
  <si>
    <t>Growth Rate of Data Economy</t>
  </si>
  <si>
    <t>Total impacts/GDP</t>
  </si>
  <si>
    <t>2030
Baseline Scenario</t>
  </si>
  <si>
    <t>2030                 High Growth Scenario</t>
  </si>
  <si>
    <t>Source: European Data Market Monitoring Tool, IDC 2020</t>
  </si>
  <si>
    <t>Data Economy by Industry, EU27 , 2020-2022, 2025 (€, Million)</t>
  </si>
  <si>
    <t>2021 Industry Distribution</t>
  </si>
  <si>
    <t>2022  Industry Distribution</t>
  </si>
  <si>
    <t>2025  Industry Distribution</t>
  </si>
  <si>
    <t>Industry</t>
  </si>
  <si>
    <t>Euro (B)</t>
  </si>
  <si>
    <t xml:space="preserve">UK </t>
  </si>
  <si>
    <t>GAP</t>
  </si>
  <si>
    <t>GAP %</t>
  </si>
  <si>
    <t xml:space="preserve">Summary of Indicators - United States of America </t>
  </si>
  <si>
    <t>USA – Indicators’ Overview</t>
  </si>
  <si>
    <t>N.</t>
  </si>
  <si>
    <t>Name</t>
  </si>
  <si>
    <t>Metrics</t>
  </si>
  <si>
    <t>Growth rate 2022/2021</t>
  </si>
  <si>
    <t>Number of Data Professionals</t>
  </si>
  <si>
    <t>Total Number of Data Professionals (Thousands)</t>
  </si>
  <si>
    <t>Data professionals’ employment share</t>
  </si>
  <si>
    <t>% of Data Professionals on total employment</t>
  </si>
  <si>
    <t>Total number of data supplier companies (000s)</t>
  </si>
  <si>
    <t>Revenues of Data Companies</t>
  </si>
  <si>
    <t>Total revenues generated by companies specialized in the supply of data-related products and services (Million Euro)</t>
  </si>
  <si>
    <t>Value of the Data Market</t>
  </si>
  <si>
    <t>Estimate of the overall value of the data market (Million Euro)</t>
  </si>
  <si>
    <t>Value of the Data Economy (Direct Impacts)</t>
  </si>
  <si>
    <t>Direct Impacts  (Million Euro)</t>
  </si>
  <si>
    <t>Value of the Data Economy (Backward Impacts)</t>
  </si>
  <si>
    <t>Backward Impacts (Million Euro)</t>
  </si>
  <si>
    <t>Incidence of the Data Economy on GDP (Only direct impacts)</t>
  </si>
  <si>
    <t>Ratio between value of the data economy and GDP (%)</t>
  </si>
  <si>
    <t>Summary of Indicators - Brazil</t>
  </si>
  <si>
    <t>Brazil – Indicators’ Overview</t>
  </si>
  <si>
    <t>Summary of Indicators - Japan</t>
  </si>
  <si>
    <t>Japan – Indicators’ Overview</t>
  </si>
  <si>
    <t>Summary of Indicators - People's Republic of China</t>
  </si>
  <si>
    <t>People's Republic of China – Indicators’ Overview</t>
  </si>
  <si>
    <t>Summary of Indicators - EU27</t>
  </si>
  <si>
    <t>EU27 – Indicastors Overview</t>
  </si>
  <si>
    <t>Supply of Data Professionals (thousands)</t>
  </si>
  <si>
    <t>2030 Baseline growth scenario</t>
  </si>
  <si>
    <t>2030 High growth scenario</t>
  </si>
  <si>
    <t>2022/2021</t>
  </si>
  <si>
    <t>Challenge Scenario CAGR 2025-2030</t>
  </si>
  <si>
    <t>Baseline growth scenario CAGR 2025-2030</t>
  </si>
  <si>
    <t>High growth scenario CAGR 2025-2030</t>
  </si>
  <si>
    <t>EU22</t>
  </si>
  <si>
    <t>Total Supply</t>
  </si>
  <si>
    <t>Demand for Data Professionals (thousands)</t>
  </si>
  <si>
    <t>Total Gap</t>
  </si>
  <si>
    <t>Total GAP</t>
  </si>
  <si>
    <t>VIGIE 2020-0655</t>
  </si>
  <si>
    <t>D2.4- Second Report on Facts and Figures</t>
  </si>
  <si>
    <t xml:space="preserve">Percent </t>
  </si>
  <si>
    <t>Country / Region</t>
  </si>
  <si>
    <t>Data Professionals' Skills Gap</t>
  </si>
  <si>
    <t>INDICATOR 6 SKILLS GAP</t>
  </si>
  <si>
    <t>ICT SPENDING 2022
October 2022</t>
  </si>
  <si>
    <t>Gross domestic product at market prices
(October 2022)
Chain linked volumes (2010), million euro</t>
  </si>
  <si>
    <t>Indicator 5.2: Data Economy Value (TOTAL IMPACTS) by MS, 2013-2020; 2025 Baseline - 2025 Challenge - 2025 High Growth; Data Economy as a % of GDP by MS; 2025 Baseline - 2025 Challenge - 2025 High Growth</t>
  </si>
  <si>
    <r>
      <t>Indicator 5.1: Data Economy Value (BACKWARD</t>
    </r>
    <r>
      <rPr>
        <b/>
        <u/>
        <sz val="16"/>
        <color theme="0"/>
        <rFont val="Arial"/>
        <family val="2"/>
      </rPr>
      <t xml:space="preserve"> INDIRECT IMPACTS</t>
    </r>
    <r>
      <rPr>
        <b/>
        <sz val="16"/>
        <color theme="0"/>
        <rFont val="Arial"/>
        <family val="2"/>
      </rPr>
      <t>) by MS, 2013-2020; 2025 Baseline - 2025 Challenge - 2025 High Growth; Data Economy as a % of GDP by MS; 2025 Baseline - 2025 Challenge - 2025 High Growth</t>
    </r>
  </si>
  <si>
    <r>
      <t>Indicator 5.1: Data Economy Value (FORWARD</t>
    </r>
    <r>
      <rPr>
        <b/>
        <u/>
        <sz val="16"/>
        <color theme="0"/>
        <rFont val="Arial"/>
        <family val="2"/>
      </rPr>
      <t xml:space="preserve"> INDIRECT IMPACTS</t>
    </r>
    <r>
      <rPr>
        <b/>
        <sz val="16"/>
        <color theme="0"/>
        <rFont val="Arial"/>
        <family val="2"/>
      </rPr>
      <t>) by MS, 2013-2020; 2025 Baseline - 2025 Challenge - 2025 High Growth; Data Economy as a % of GDP by MS; 2025 Baseline - 2025 Challenge - 2025 High Growth</t>
    </r>
  </si>
  <si>
    <r>
      <t>Indicator 5.1: Data Economy Value (INDUCED</t>
    </r>
    <r>
      <rPr>
        <b/>
        <u/>
        <sz val="16"/>
        <color theme="0"/>
        <rFont val="Arial"/>
        <family val="2"/>
      </rPr>
      <t xml:space="preserve"> IMPACTS</t>
    </r>
    <r>
      <rPr>
        <b/>
        <sz val="16"/>
        <color theme="0"/>
        <rFont val="Arial"/>
        <family val="2"/>
      </rPr>
      <t>) by MS, 2013-2020; 2025 Baseline - 2025 Challenge - 2025 High Growth; Data Economy as a % of GDP by MS; 2025 Baseline - 2025 Challenge - 2025 High Growth</t>
    </r>
  </si>
  <si>
    <r>
      <t>Indicator 5.1: Data Economy Value (DIRECT</t>
    </r>
    <r>
      <rPr>
        <b/>
        <u/>
        <sz val="16"/>
        <color theme="0"/>
        <rFont val="Arial"/>
        <family val="2"/>
      </rPr>
      <t xml:space="preserve"> IMPACTS</t>
    </r>
    <r>
      <rPr>
        <b/>
        <sz val="16"/>
        <color theme="0"/>
        <rFont val="Arial"/>
        <family val="2"/>
      </rPr>
      <t>) by MS, 2013-2020; 2025 Baseline - 2025 Challenge - 2025 High Growth; Data Economy as a % of GDP by MS; 2025 Baseline - 2025 Challenge - 2025 High Growth
Direct Impacts also contain Data monetisation</t>
    </r>
  </si>
  <si>
    <t>Share of Total EU27 Data Montisation by MS, 2020-2022,2025, 
2030 3 Scenarios</t>
  </si>
  <si>
    <t>Indicator 1.2 - Employment Share of Data Professionals by Member State: 2020-2021</t>
  </si>
  <si>
    <t>Indicator 1.2 - Employment Share of Data Professionals by Industry: 2020-2022</t>
  </si>
  <si>
    <t>Unit (thousands); Percentage (%)</t>
  </si>
  <si>
    <t>Indicator 3.2 - Share of Data Companies' Revenues by Member State, 2020-2022</t>
  </si>
  <si>
    <t xml:space="preserve">INDICATOR 5 DATA ECONOMY </t>
  </si>
  <si>
    <t xml:space="preserve">INDICATOR 1: MEASUREMENT OF DATA PROFESSIONALS  </t>
  </si>
  <si>
    <t>Indicator 2.1 - Number of Data Suppliers by Member State, 2020-2022, 2025, 2030 3 Scenarios</t>
  </si>
  <si>
    <t>Indicator 2.3 - Number of Data Suppliers by Industry : 2020-2022, 2025, 2030 3 Scenarios</t>
  </si>
  <si>
    <t>Indicator 2.4 - Share of Data Suppliers by Industry: 2020-2022, 2025 2030 3 Scenarios</t>
  </si>
  <si>
    <t>Indicator 2.2 - Share of Data Suppliers by Member State, 2020-2022, 2025, 2030 3 Scenarios</t>
  </si>
  <si>
    <t>Indicator 2.5 - Number of Data Suppliers by company size, 2020-2022, 2025, 2030 3 Scenarios</t>
  </si>
  <si>
    <t>Indicator 2.6 - Share of Data Suppliers by company size, 2020-2022, 2025, 2030 3 Scenarios</t>
  </si>
  <si>
    <t>Indicator 2.4 - Share of Data Users, by Member State, 2020-2022, 2025 2030 3 Scenarios</t>
  </si>
  <si>
    <t>Indicator 2.3 - Number of Data Users by Member State, 2020-2022, 2025 2030 3 Scenarios</t>
  </si>
  <si>
    <t>Indicator 2.3 - Number of Data Users by Industry, 2020-2022, 2025 2030 3 Scenarios</t>
  </si>
  <si>
    <t>Indicator 2.4 - Share of Data Users, by Industry, 2020-2022, 2025 2030 3 Scenarios</t>
  </si>
  <si>
    <t>Indicator 2.3 - Number of Data Users by Company size, 2020-2022, 2025, 2030 3 Scenarios</t>
  </si>
  <si>
    <t>Indicator 2.4 - Share of Data Users, by Company size, 2020-2022, 2025, 2030 3 Scenarios</t>
  </si>
  <si>
    <t>Indicator 4.1. Data Market Value by MS, 2020, 2021, 2022, 2025, 2030  3 Scenarios</t>
  </si>
  <si>
    <t>Indicator 4.2. Data Monetisation Value by MS, 2020, 2021, 2022, 2025, 2030  3 Scenarios</t>
  </si>
  <si>
    <t>Indicator 4.1. Share of Data Marke by Industry, 2020-2022, 2025, 
2030 3 Scenarios</t>
  </si>
  <si>
    <t>Indicator 4.1. Data Market Value by Industry, 2020-2022, 2025, 2030 3 Scenarios</t>
  </si>
  <si>
    <t>Indicator 4.2 Data Monetisation Value by Industry, 2020-2022, 2025, 2030 3 Scenarios</t>
  </si>
  <si>
    <t>Indicator 4.2 Share of total EU27 Data Monetisation by Industry,
 2020-2022, 2025, 2030 3 Scenarios</t>
  </si>
  <si>
    <t>EU 27</t>
  </si>
  <si>
    <t>Countries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</si>
</sst>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_(* \(#,##0.00\);_(* &quot;-&quot;??_);_(@_)"/>
    <numFmt numFmtId="165" formatCode="_-* #,##0.00_-;\-* #,##0.00_-;_-* &quot;-&quot;??_-;_-@_-"/>
    <numFmt numFmtId="166" formatCode="0.0%"/>
    <numFmt numFmtId="167" formatCode="_-* #,##0_-;\-* #,##0_-;_-* &quot;-&quot;??_-;_-@_-"/>
    <numFmt numFmtId="168" formatCode="#,##0.0"/>
    <numFmt numFmtId="169" formatCode="0.0"/>
    <numFmt numFmtId="170" formatCode="0.0%;[Red]\-0.0%;"/>
    <numFmt numFmtId="171" formatCode="#,##0;[Red]\-#,##0;"/>
    <numFmt numFmtId="172" formatCode="#,##0.0;[Red]\-#,##0.0;"/>
    <numFmt numFmtId="173" formatCode="#,##0.00;[Red]\-#,##0.00;"/>
    <numFmt numFmtId="174" formatCode="0.0%;[Red]\-0.0%"/>
    <numFmt numFmtId="175" formatCode="_(* #,##0_);_(* \(#,##0\);_(* &quot;-&quot;??_);_(@_)"/>
  </numFmts>
  <fonts count="54" x14ac:knownFonts="1">
    <font>
      <sz val="11"/>
      <color theme="1"/>
      <name val="Calibri"/>
      <family val="2"/>
      <scheme val="minor"/>
    </font>
    <font>
      <sz val="11"/>
      <name val="Arial"/>
      <family val="2"/>
    </font>
    <font>
      <sz val="10"/>
      <name val="Arial"/>
      <family val="2"/>
    </font>
    <font>
      <sz val="11"/>
      <name val="Arial"/>
      <family val="2"/>
    </font>
    <font>
      <sz val="10"/>
      <color indexed="72"/>
      <name val="MS Sans Serif"/>
      <family val="2"/>
    </font>
    <font>
      <sz val="10"/>
      <color indexed="72"/>
      <name val="MS Sans Serif"/>
    </font>
    <font>
      <sz val="11"/>
      <color theme="1"/>
      <name val="Calibri"/>
      <family val="2"/>
      <scheme val="minor"/>
    </font>
    <font>
      <sz val="8"/>
      <name val="Arial"/>
      <family val="2"/>
    </font>
    <font>
      <sz val="9"/>
      <color theme="1"/>
      <name val="Arial"/>
      <family val="2"/>
    </font>
    <font>
      <sz val="9"/>
      <color theme="1"/>
      <name val="Calibri"/>
      <family val="2"/>
      <scheme val="minor"/>
    </font>
    <font>
      <i/>
      <sz val="8"/>
      <name val="Arial"/>
      <family val="2"/>
    </font>
    <font>
      <sz val="11"/>
      <color theme="1"/>
      <name val="Arial"/>
      <family val="2"/>
    </font>
    <font>
      <b/>
      <sz val="8"/>
      <name val="Arial"/>
      <family val="2"/>
    </font>
    <font>
      <sz val="8"/>
      <color theme="1"/>
      <name val="Arial"/>
      <family val="2"/>
    </font>
    <font>
      <b/>
      <sz val="8"/>
      <color theme="1"/>
      <name val="Arial"/>
      <family val="2"/>
    </font>
    <font>
      <b/>
      <sz val="12"/>
      <color rgb="FF003366"/>
      <name val="Tahoma"/>
      <family val="2"/>
    </font>
    <font>
      <sz val="24"/>
      <color theme="1"/>
      <name val="Calibri"/>
      <family val="2"/>
      <scheme val="minor"/>
    </font>
    <font>
      <b/>
      <sz val="24"/>
      <color rgb="FF003366"/>
      <name val="Tahoma"/>
      <family val="2"/>
    </font>
    <font>
      <b/>
      <sz val="8"/>
      <color rgb="FFFF0000"/>
      <name val="Arial"/>
      <family val="2"/>
    </font>
    <font>
      <i/>
      <sz val="11"/>
      <color theme="1"/>
      <name val="Arial"/>
      <family val="2"/>
    </font>
    <font>
      <sz val="8"/>
      <color rgb="FF000000"/>
      <name val="Arial"/>
      <family val="2"/>
    </font>
    <font>
      <b/>
      <i/>
      <sz val="11"/>
      <name val="Arial"/>
      <family val="2"/>
    </font>
    <font>
      <sz val="10"/>
      <color theme="1"/>
      <name val="Arial"/>
      <family val="2"/>
    </font>
    <font>
      <sz val="10"/>
      <color theme="1"/>
      <name val="Calibri"/>
      <family val="2"/>
      <scheme val="minor"/>
    </font>
    <font>
      <sz val="8"/>
      <color theme="1"/>
      <name val="Calibri"/>
      <family val="2"/>
      <scheme val="minor"/>
    </font>
    <font>
      <b/>
      <i/>
      <sz val="11"/>
      <color theme="1"/>
      <name val="Arial"/>
      <family val="2"/>
    </font>
    <font>
      <b/>
      <sz val="11"/>
      <color theme="1"/>
      <name val="Arial"/>
      <family val="2"/>
    </font>
    <font>
      <b/>
      <sz val="10"/>
      <color theme="1"/>
      <name val="Arial"/>
      <family val="2"/>
    </font>
    <font>
      <b/>
      <sz val="10"/>
      <name val="Arial"/>
      <family val="2"/>
    </font>
    <font>
      <b/>
      <sz val="16"/>
      <color theme="3"/>
      <name val="Arial"/>
      <family val="2"/>
    </font>
    <font>
      <sz val="9"/>
      <name val="Arial"/>
      <family val="2"/>
    </font>
    <font>
      <sz val="9"/>
      <color indexed="81"/>
      <name val="Tahoma"/>
      <family val="2"/>
    </font>
    <font>
      <b/>
      <sz val="9"/>
      <color indexed="81"/>
      <name val="Tahoma"/>
      <family val="2"/>
    </font>
    <font>
      <sz val="9"/>
      <name val="Segoe UI"/>
      <family val="2"/>
    </font>
    <font>
      <b/>
      <sz val="8"/>
      <name val="Segoe UI"/>
      <family val="2"/>
    </font>
    <font>
      <b/>
      <sz val="8"/>
      <color theme="1"/>
      <name val="Segoe UI"/>
      <family val="2"/>
    </font>
    <font>
      <b/>
      <i/>
      <sz val="12"/>
      <name val="Arial"/>
      <family val="2"/>
    </font>
    <font>
      <sz val="12"/>
      <color theme="1"/>
      <name val="Arial"/>
      <family val="2"/>
    </font>
    <font>
      <b/>
      <sz val="12"/>
      <color theme="1"/>
      <name val="Arial"/>
      <family val="2"/>
    </font>
    <font>
      <sz val="12"/>
      <name val="Arial"/>
      <family val="2"/>
    </font>
    <font>
      <sz val="12"/>
      <color rgb="FF000000"/>
      <name val="Arial"/>
      <family val="2"/>
    </font>
    <font>
      <b/>
      <sz val="12"/>
      <name val="Arial"/>
      <family val="2"/>
    </font>
    <font>
      <sz val="10"/>
      <color theme="1"/>
      <name val="Arial"/>
    </font>
    <font>
      <sz val="16"/>
      <color theme="1"/>
      <name val="Arial"/>
      <family val="2"/>
    </font>
    <font>
      <b/>
      <sz val="22"/>
      <color theme="0"/>
      <name val="Arial"/>
      <family val="2"/>
    </font>
    <font>
      <b/>
      <sz val="14"/>
      <color theme="1"/>
      <name val="Arial"/>
      <family val="2"/>
    </font>
    <font>
      <b/>
      <sz val="18"/>
      <color theme="1"/>
      <name val="Arial"/>
      <family val="2"/>
    </font>
    <font>
      <b/>
      <sz val="20"/>
      <color theme="0"/>
      <name val="Arial"/>
      <family val="2"/>
    </font>
    <font>
      <b/>
      <sz val="14"/>
      <color theme="0"/>
      <name val="Arial"/>
      <family val="2"/>
    </font>
    <font>
      <b/>
      <sz val="16"/>
      <color theme="0"/>
      <name val="Arial"/>
      <family val="2"/>
    </font>
    <font>
      <b/>
      <u/>
      <sz val="16"/>
      <color theme="0"/>
      <name val="Arial"/>
      <family val="2"/>
    </font>
    <font>
      <b/>
      <sz val="16"/>
      <color theme="0"/>
      <name val="Arial"/>
    </font>
    <font>
      <b/>
      <sz val="26"/>
      <color rgb="FF003366"/>
      <name val="Tahoma"/>
      <family val="2"/>
    </font>
    <font>
      <b/>
      <sz val="12"/>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7"/>
        <bgColor indexed="64"/>
      </patternFill>
    </fill>
    <fill>
      <patternFill patternType="solid">
        <fgColor rgb="FFFF8181"/>
        <bgColor indexed="64"/>
      </patternFill>
    </fill>
    <fill>
      <patternFill patternType="solid">
        <fgColor theme="5"/>
        <bgColor indexed="64"/>
      </patternFill>
    </fill>
    <fill>
      <patternFill patternType="solid">
        <fgColor theme="8"/>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FFDDDD"/>
        <bgColor indexed="64"/>
      </patternFill>
    </fill>
  </fills>
  <borders count="81">
    <border>
      <left/>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style="medium">
        <color indexed="64"/>
      </left>
      <right/>
      <top style="thin">
        <color indexed="64"/>
      </top>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theme="0"/>
      </left>
      <right/>
      <top/>
      <bottom/>
      <diagonal/>
    </border>
    <border>
      <left/>
      <right style="medium">
        <color theme="0"/>
      </right>
      <top/>
      <bottom/>
      <diagonal/>
    </border>
  </borders>
  <cellStyleXfs count="17">
    <xf numFmtId="0" fontId="0" fillId="0" borderId="0"/>
    <xf numFmtId="165" fontId="1" fillId="0" borderId="0" applyFont="0" applyFill="0" applyBorder="0" applyAlignment="0" applyProtection="0"/>
    <xf numFmtId="165" fontId="6" fillId="0" borderId="0" applyFont="0" applyFill="0" applyBorder="0" applyAlignment="0" applyProtection="0"/>
    <xf numFmtId="0" fontId="6" fillId="0" borderId="0"/>
    <xf numFmtId="0" fontId="1" fillId="0" borderId="0"/>
    <xf numFmtId="0" fontId="4" fillId="0" borderId="0"/>
    <xf numFmtId="0" fontId="5" fillId="0" borderId="0"/>
    <xf numFmtId="0" fontId="3" fillId="0" borderId="0"/>
    <xf numFmtId="0" fontId="2" fillId="0" borderId="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0" fontId="1" fillId="0" borderId="0"/>
    <xf numFmtId="164" fontId="6" fillId="0" borderId="0" applyFont="0" applyFill="0" applyBorder="0" applyAlignment="0" applyProtection="0"/>
  </cellStyleXfs>
  <cellXfs count="836">
    <xf numFmtId="0" fontId="0" fillId="0" borderId="0" xfId="0"/>
    <xf numFmtId="168" fontId="7" fillId="0" borderId="0" xfId="0" applyNumberFormat="1" applyFont="1"/>
    <xf numFmtId="0" fontId="7" fillId="0" borderId="0" xfId="0" applyFont="1"/>
    <xf numFmtId="0" fontId="11" fillId="0" borderId="0" xfId="0" applyFont="1"/>
    <xf numFmtId="166" fontId="13" fillId="0" borderId="0" xfId="9" applyNumberFormat="1" applyFont="1"/>
    <xf numFmtId="167" fontId="13" fillId="0" borderId="0" xfId="12" applyNumberFormat="1" applyFont="1"/>
    <xf numFmtId="0" fontId="13" fillId="0" borderId="0" xfId="0" applyFont="1"/>
    <xf numFmtId="0" fontId="7" fillId="2" borderId="0" xfId="0" applyFont="1" applyFill="1" applyAlignment="1">
      <alignment vertical="center"/>
    </xf>
    <xf numFmtId="3" fontId="13" fillId="0" borderId="0" xfId="0" applyNumberFormat="1" applyFont="1"/>
    <xf numFmtId="3" fontId="7" fillId="0" borderId="0" xfId="0" applyNumberFormat="1" applyFont="1"/>
    <xf numFmtId="0" fontId="14" fillId="0" borderId="0" xfId="0" applyFont="1"/>
    <xf numFmtId="0" fontId="0" fillId="2" borderId="0" xfId="0" applyFill="1"/>
    <xf numFmtId="0" fontId="16" fillId="2" borderId="0" xfId="0" applyFont="1" applyFill="1"/>
    <xf numFmtId="0" fontId="17" fillId="2" borderId="0" xfId="0" applyFont="1" applyFill="1" applyAlignment="1">
      <alignment horizontal="left" vertical="center"/>
    </xf>
    <xf numFmtId="0" fontId="12" fillId="2" borderId="0" xfId="0" applyFont="1" applyFill="1" applyAlignment="1">
      <alignment vertical="center"/>
    </xf>
    <xf numFmtId="167" fontId="13" fillId="0" borderId="9" xfId="12" applyNumberFormat="1" applyFont="1" applyBorder="1"/>
    <xf numFmtId="166" fontId="13" fillId="0" borderId="0" xfId="0" applyNumberFormat="1" applyFont="1"/>
    <xf numFmtId="0" fontId="19" fillId="0" borderId="0" xfId="0" applyFont="1"/>
    <xf numFmtId="0" fontId="7" fillId="0" borderId="9" xfId="0" applyFont="1" applyBorder="1"/>
    <xf numFmtId="0" fontId="7" fillId="0" borderId="3" xfId="0" applyFont="1" applyBorder="1"/>
    <xf numFmtId="0" fontId="12" fillId="0" borderId="6" xfId="0" applyFont="1" applyBorder="1"/>
    <xf numFmtId="167" fontId="7" fillId="0" borderId="2" xfId="12" applyNumberFormat="1" applyFont="1" applyBorder="1"/>
    <xf numFmtId="169" fontId="10" fillId="0" borderId="0" xfId="0" applyNumberFormat="1" applyFont="1"/>
    <xf numFmtId="0" fontId="18" fillId="0" borderId="0" xfId="0" applyFont="1"/>
    <xf numFmtId="0" fontId="21" fillId="0" borderId="0" xfId="0" applyFont="1"/>
    <xf numFmtId="0" fontId="20" fillId="0" borderId="0" xfId="0" applyFont="1" applyAlignment="1">
      <alignment vertical="center" wrapText="1"/>
    </xf>
    <xf numFmtId="167" fontId="22" fillId="0" borderId="0" xfId="12" applyNumberFormat="1" applyFont="1"/>
    <xf numFmtId="0" fontId="7" fillId="3" borderId="9" xfId="0" applyFont="1" applyFill="1" applyBorder="1"/>
    <xf numFmtId="0" fontId="0" fillId="0" borderId="1" xfId="0" applyBorder="1"/>
    <xf numFmtId="0" fontId="24" fillId="0" borderId="0" xfId="0" applyFont="1"/>
    <xf numFmtId="0" fontId="20" fillId="0" borderId="0" xfId="0" applyFont="1" applyAlignment="1">
      <alignment horizontal="left" vertical="center" wrapText="1"/>
    </xf>
    <xf numFmtId="3" fontId="13" fillId="0" borderId="0" xfId="0" applyNumberFormat="1" applyFont="1" applyAlignment="1">
      <alignment horizontal="right" vertical="center"/>
    </xf>
    <xf numFmtId="0" fontId="7" fillId="0" borderId="22" xfId="0" applyFont="1" applyBorder="1"/>
    <xf numFmtId="0" fontId="7" fillId="3" borderId="22" xfId="0" applyFont="1" applyFill="1" applyBorder="1"/>
    <xf numFmtId="0" fontId="12" fillId="0" borderId="23" xfId="0" applyFont="1" applyBorder="1"/>
    <xf numFmtId="0" fontId="12" fillId="0" borderId="24" xfId="0" applyFont="1" applyBorder="1"/>
    <xf numFmtId="0" fontId="12" fillId="0" borderId="25" xfId="0" applyFont="1" applyBorder="1"/>
    <xf numFmtId="0" fontId="25" fillId="0" borderId="0" xfId="0" applyFont="1"/>
    <xf numFmtId="0" fontId="26" fillId="0" borderId="0" xfId="0" applyFont="1"/>
    <xf numFmtId="0" fontId="13" fillId="0" borderId="0" xfId="0" applyFont="1" applyAlignment="1">
      <alignment horizontal="left" vertical="center"/>
    </xf>
    <xf numFmtId="0" fontId="23" fillId="0" borderId="0" xfId="0" applyFont="1"/>
    <xf numFmtId="166" fontId="0" fillId="0" borderId="0" xfId="9" applyNumberFormat="1" applyFont="1" applyAlignment="1">
      <alignment horizontal="center" vertical="center"/>
    </xf>
    <xf numFmtId="0" fontId="20" fillId="0" borderId="0" xfId="0" applyFont="1" applyAlignment="1">
      <alignment horizontal="center" vertical="center" wrapText="1"/>
    </xf>
    <xf numFmtId="0" fontId="20" fillId="0" borderId="1" xfId="0" applyFont="1" applyBorder="1" applyAlignment="1">
      <alignment vertical="center" wrapText="1"/>
    </xf>
    <xf numFmtId="0" fontId="20" fillId="0" borderId="14" xfId="0" applyFont="1" applyBorder="1" applyAlignment="1">
      <alignment horizontal="left" vertical="center" wrapText="1"/>
    </xf>
    <xf numFmtId="0" fontId="7" fillId="0" borderId="2"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20" fillId="0" borderId="3" xfId="0" applyFont="1" applyBorder="1" applyAlignment="1">
      <alignment horizontal="center" vertical="center" wrapText="1"/>
    </xf>
    <xf numFmtId="0" fontId="20" fillId="0" borderId="15" xfId="0" applyFont="1" applyBorder="1" applyAlignment="1">
      <alignment vertical="center" wrapText="1"/>
    </xf>
    <xf numFmtId="0" fontId="20" fillId="0" borderId="15" xfId="0" applyFont="1" applyBorder="1" applyAlignment="1">
      <alignment horizontal="left" vertical="center" wrapText="1"/>
    </xf>
    <xf numFmtId="0" fontId="8" fillId="0" borderId="0" xfId="0" applyFont="1"/>
    <xf numFmtId="0" fontId="22" fillId="0" borderId="0" xfId="0" applyFont="1"/>
    <xf numFmtId="3" fontId="7" fillId="0" borderId="0" xfId="12" applyNumberFormat="1" applyFont="1"/>
    <xf numFmtId="0" fontId="27" fillId="0" borderId="0" xfId="0" applyFont="1"/>
    <xf numFmtId="3" fontId="2" fillId="0" borderId="0" xfId="2" applyNumberFormat="1" applyFont="1"/>
    <xf numFmtId="166" fontId="22" fillId="0" borderId="0" xfId="9" applyNumberFormat="1" applyFont="1"/>
    <xf numFmtId="9" fontId="22" fillId="0" borderId="0" xfId="9" applyFont="1"/>
    <xf numFmtId="3" fontId="28" fillId="0" borderId="0" xfId="0" applyNumberFormat="1" applyFont="1"/>
    <xf numFmtId="0" fontId="27" fillId="0" borderId="0" xfId="0" applyFont="1" applyAlignment="1">
      <alignment vertical="center" wrapText="1"/>
    </xf>
    <xf numFmtId="0" fontId="22" fillId="0" borderId="0" xfId="0" applyFont="1" applyAlignment="1">
      <alignment wrapText="1"/>
    </xf>
    <xf numFmtId="0" fontId="7" fillId="0" borderId="12" xfId="0" applyFont="1" applyBorder="1"/>
    <xf numFmtId="0" fontId="7" fillId="0" borderId="13" xfId="0" applyFont="1" applyBorder="1"/>
    <xf numFmtId="170" fontId="14" fillId="0" borderId="7" xfId="0" applyNumberFormat="1" applyFont="1" applyBorder="1" applyAlignment="1">
      <alignment horizontal="center"/>
    </xf>
    <xf numFmtId="167" fontId="23" fillId="0" borderId="0" xfId="0" applyNumberFormat="1" applyFont="1"/>
    <xf numFmtId="10" fontId="22" fillId="0" borderId="0" xfId="9" applyNumberFormat="1" applyFont="1"/>
    <xf numFmtId="165" fontId="22" fillId="0" borderId="0" xfId="12" applyFont="1"/>
    <xf numFmtId="0" fontId="29" fillId="0" borderId="0" xfId="0" applyFont="1"/>
    <xf numFmtId="0" fontId="20" fillId="0" borderId="1" xfId="0" applyFont="1" applyBorder="1" applyAlignment="1">
      <alignment horizontal="left" vertical="center" wrapText="1"/>
    </xf>
    <xf numFmtId="0" fontId="20" fillId="0" borderId="2" xfId="0" applyFont="1" applyBorder="1" applyAlignment="1">
      <alignment horizontal="center" vertical="center" wrapText="1"/>
    </xf>
    <xf numFmtId="0" fontId="14" fillId="4" borderId="5"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9" fillId="0" borderId="0" xfId="0" applyFont="1"/>
    <xf numFmtId="167" fontId="8" fillId="0" borderId="0" xfId="12" applyNumberFormat="1" applyFont="1"/>
    <xf numFmtId="170" fontId="20" fillId="0" borderId="12" xfId="0" applyNumberFormat="1" applyFont="1" applyBorder="1" applyAlignment="1">
      <alignment horizontal="center" vertical="center" wrapText="1"/>
    </xf>
    <xf numFmtId="170" fontId="20" fillId="0" borderId="9" xfId="0" applyNumberFormat="1" applyFont="1" applyBorder="1" applyAlignment="1">
      <alignment horizontal="center" vertical="center" wrapText="1"/>
    </xf>
    <xf numFmtId="170" fontId="20" fillId="0" borderId="13" xfId="0" applyNumberFormat="1" applyFont="1" applyBorder="1" applyAlignment="1">
      <alignment horizontal="center" vertical="center" wrapText="1"/>
    </xf>
    <xf numFmtId="10" fontId="7" fillId="0" borderId="0" xfId="0" applyNumberFormat="1" applyFont="1" applyAlignment="1">
      <alignment horizontal="center" vertical="center" wrapText="1"/>
    </xf>
    <xf numFmtId="10" fontId="13" fillId="0" borderId="0" xfId="0" applyNumberFormat="1" applyFont="1" applyAlignment="1">
      <alignment horizontal="center" vertical="center" wrapText="1"/>
    </xf>
    <xf numFmtId="170" fontId="20" fillId="0" borderId="0" xfId="0" applyNumberFormat="1" applyFont="1" applyAlignment="1">
      <alignment horizontal="center" vertical="center" wrapText="1"/>
    </xf>
    <xf numFmtId="0" fontId="12" fillId="0" borderId="28" xfId="0" applyFont="1" applyBorder="1"/>
    <xf numFmtId="0" fontId="12" fillId="0" borderId="12" xfId="0" applyFont="1" applyBorder="1"/>
    <xf numFmtId="0" fontId="13" fillId="0" borderId="27" xfId="0" applyFont="1" applyBorder="1"/>
    <xf numFmtId="170" fontId="7" fillId="0" borderId="2" xfId="12" applyNumberFormat="1" applyFont="1" applyBorder="1" applyAlignment="1">
      <alignment horizontal="center" vertical="center"/>
    </xf>
    <xf numFmtId="170" fontId="13" fillId="0" borderId="9" xfId="12" applyNumberFormat="1" applyFont="1" applyBorder="1" applyAlignment="1">
      <alignment horizontal="center" vertical="center"/>
    </xf>
    <xf numFmtId="170" fontId="7" fillId="3" borderId="2" xfId="12" applyNumberFormat="1" applyFont="1" applyFill="1" applyBorder="1" applyAlignment="1">
      <alignment horizontal="center" vertical="center"/>
    </xf>
    <xf numFmtId="170" fontId="13" fillId="3" borderId="9" xfId="12" applyNumberFormat="1" applyFont="1" applyFill="1" applyBorder="1" applyAlignment="1">
      <alignment horizontal="center" vertical="center"/>
    </xf>
    <xf numFmtId="170" fontId="12" fillId="0" borderId="5" xfId="12" applyNumberFormat="1" applyFont="1" applyBorder="1" applyAlignment="1">
      <alignment horizontal="center" vertical="center"/>
    </xf>
    <xf numFmtId="170" fontId="12" fillId="0" borderId="7" xfId="12" applyNumberFormat="1" applyFont="1" applyBorder="1" applyAlignment="1">
      <alignment horizontal="center" vertical="center"/>
    </xf>
    <xf numFmtId="170" fontId="12" fillId="0" borderId="6" xfId="12" applyNumberFormat="1" applyFont="1" applyBorder="1" applyAlignment="1">
      <alignment horizontal="center" vertical="center"/>
    </xf>
    <xf numFmtId="170" fontId="7" fillId="0" borderId="0" xfId="12" applyNumberFormat="1" applyFont="1" applyBorder="1" applyAlignment="1">
      <alignment horizontal="center" vertical="center"/>
    </xf>
    <xf numFmtId="170" fontId="7" fillId="3" borderId="0" xfId="12" applyNumberFormat="1" applyFont="1" applyFill="1" applyBorder="1" applyAlignment="1">
      <alignment horizontal="center" vertical="center"/>
    </xf>
    <xf numFmtId="170" fontId="12" fillId="0" borderId="5" xfId="0" applyNumberFormat="1" applyFont="1" applyBorder="1" applyAlignment="1">
      <alignment horizontal="center" vertical="center"/>
    </xf>
    <xf numFmtId="170" fontId="12" fillId="0" borderId="7" xfId="0" applyNumberFormat="1" applyFont="1" applyBorder="1" applyAlignment="1">
      <alignment horizontal="center" vertical="center"/>
    </xf>
    <xf numFmtId="170" fontId="12" fillId="0" borderId="6" xfId="0" applyNumberFormat="1" applyFont="1" applyBorder="1" applyAlignment="1">
      <alignment horizontal="center" vertical="center"/>
    </xf>
    <xf numFmtId="171" fontId="13" fillId="0" borderId="0" xfId="0" applyNumberFormat="1" applyFont="1" applyAlignment="1">
      <alignment horizontal="center"/>
    </xf>
    <xf numFmtId="171" fontId="7" fillId="0" borderId="0" xfId="0" applyNumberFormat="1" applyFont="1" applyAlignment="1">
      <alignment horizontal="center"/>
    </xf>
    <xf numFmtId="171" fontId="14" fillId="0" borderId="7" xfId="0" applyNumberFormat="1" applyFont="1" applyBorder="1" applyAlignment="1">
      <alignment horizontal="center"/>
    </xf>
    <xf numFmtId="171" fontId="14" fillId="0" borderId="21" xfId="0" applyNumberFormat="1" applyFont="1" applyBorder="1" applyAlignment="1">
      <alignment horizontal="center"/>
    </xf>
    <xf numFmtId="171" fontId="7" fillId="0" borderId="2" xfId="12" applyNumberFormat="1" applyFont="1" applyBorder="1" applyAlignment="1">
      <alignment horizontal="center" vertical="center"/>
    </xf>
    <xf numFmtId="171" fontId="7" fillId="0" borderId="0" xfId="12" applyNumberFormat="1" applyFont="1" applyBorder="1" applyAlignment="1">
      <alignment horizontal="center" vertical="center"/>
    </xf>
    <xf numFmtId="171" fontId="13" fillId="0" borderId="9" xfId="12" applyNumberFormat="1" applyFont="1" applyBorder="1" applyAlignment="1">
      <alignment horizontal="center" vertical="center"/>
    </xf>
    <xf numFmtId="171" fontId="12" fillId="0" borderId="5" xfId="12" applyNumberFormat="1" applyFont="1" applyBorder="1" applyAlignment="1">
      <alignment horizontal="center" vertical="center"/>
    </xf>
    <xf numFmtId="171" fontId="12" fillId="0" borderId="7" xfId="12" applyNumberFormat="1" applyFont="1" applyBorder="1" applyAlignment="1">
      <alignment horizontal="center" vertical="center"/>
    </xf>
    <xf numFmtId="171" fontId="12" fillId="0" borderId="6" xfId="12" applyNumberFormat="1" applyFont="1" applyBorder="1" applyAlignment="1">
      <alignment horizontal="center" vertical="center"/>
    </xf>
    <xf numFmtId="171" fontId="12" fillId="0" borderId="5" xfId="0" applyNumberFormat="1" applyFont="1" applyBorder="1" applyAlignment="1">
      <alignment horizontal="center" vertical="center"/>
    </xf>
    <xf numFmtId="171" fontId="12" fillId="0" borderId="7" xfId="0" applyNumberFormat="1" applyFont="1" applyBorder="1" applyAlignment="1">
      <alignment horizontal="center" vertical="center"/>
    </xf>
    <xf numFmtId="171" fontId="12" fillId="0" borderId="6" xfId="0" applyNumberFormat="1" applyFont="1" applyBorder="1" applyAlignment="1">
      <alignment horizontal="center" vertical="center"/>
    </xf>
    <xf numFmtId="171" fontId="12" fillId="0" borderId="0" xfId="12" applyNumberFormat="1" applyFont="1" applyBorder="1" applyAlignment="1">
      <alignment horizontal="center" vertical="center"/>
    </xf>
    <xf numFmtId="170" fontId="7" fillId="0" borderId="0" xfId="0" applyNumberFormat="1" applyFont="1" applyAlignment="1">
      <alignment horizontal="center"/>
    </xf>
    <xf numFmtId="170" fontId="13" fillId="0" borderId="0" xfId="0" applyNumberFormat="1" applyFont="1" applyAlignment="1">
      <alignment horizontal="center"/>
    </xf>
    <xf numFmtId="170" fontId="7" fillId="3" borderId="0" xfId="0" applyNumberFormat="1" applyFont="1" applyFill="1" applyAlignment="1">
      <alignment horizontal="center"/>
    </xf>
    <xf numFmtId="170" fontId="13" fillId="3" borderId="0" xfId="0" applyNumberFormat="1" applyFont="1" applyFill="1" applyAlignment="1">
      <alignment horizontal="center"/>
    </xf>
    <xf numFmtId="0" fontId="0" fillId="0" borderId="0" xfId="0" applyAlignment="1">
      <alignment vertical="center"/>
    </xf>
    <xf numFmtId="166" fontId="13" fillId="0" borderId="5" xfId="9" applyNumberFormat="1" applyFont="1" applyBorder="1" applyAlignment="1">
      <alignment horizontal="center" vertical="center"/>
    </xf>
    <xf numFmtId="166" fontId="13" fillId="0" borderId="7" xfId="9" applyNumberFormat="1" applyFont="1" applyBorder="1" applyAlignment="1">
      <alignment horizontal="center" vertical="center"/>
    </xf>
    <xf numFmtId="166" fontId="13" fillId="0" borderId="6" xfId="9" applyNumberFormat="1" applyFont="1" applyBorder="1" applyAlignment="1">
      <alignment horizontal="center" vertical="center"/>
    </xf>
    <xf numFmtId="0" fontId="0" fillId="0" borderId="0" xfId="0" applyAlignment="1">
      <alignment horizontal="center" vertical="center"/>
    </xf>
    <xf numFmtId="171" fontId="12" fillId="0" borderId="10" xfId="12" applyNumberFormat="1" applyFont="1" applyBorder="1" applyAlignment="1">
      <alignment horizontal="center" vertical="center"/>
    </xf>
    <xf numFmtId="171" fontId="12" fillId="0" borderId="11" xfId="12" applyNumberFormat="1" applyFont="1" applyBorder="1" applyAlignment="1">
      <alignment horizontal="center" vertical="center"/>
    </xf>
    <xf numFmtId="171" fontId="12" fillId="0" borderId="12" xfId="12" applyNumberFormat="1" applyFont="1" applyBorder="1" applyAlignment="1">
      <alignment horizontal="center" vertical="center"/>
    </xf>
    <xf numFmtId="0" fontId="7" fillId="0" borderId="5" xfId="0" applyFont="1" applyBorder="1"/>
    <xf numFmtId="0" fontId="7" fillId="0" borderId="7" xfId="0" applyFont="1" applyBorder="1"/>
    <xf numFmtId="0" fontId="12" fillId="0" borderId="3" xfId="0" applyFont="1" applyBorder="1" applyAlignment="1">
      <alignment horizontal="left" vertical="top"/>
    </xf>
    <xf numFmtId="0" fontId="12" fillId="0" borderId="13" xfId="0" applyFont="1" applyBorder="1" applyAlignment="1">
      <alignment horizontal="left" vertical="top"/>
    </xf>
    <xf numFmtId="0" fontId="7" fillId="0" borderId="28" xfId="0" applyFont="1" applyBorder="1"/>
    <xf numFmtId="0" fontId="7" fillId="0" borderId="35" xfId="0" applyFont="1" applyBorder="1"/>
    <xf numFmtId="0" fontId="7" fillId="0" borderId="36" xfId="0" applyFont="1" applyBorder="1"/>
    <xf numFmtId="170" fontId="12" fillId="0" borderId="26" xfId="0" applyNumberFormat="1" applyFont="1" applyBorder="1" applyAlignment="1">
      <alignment horizontal="center"/>
    </xf>
    <xf numFmtId="170" fontId="14" fillId="0" borderId="26" xfId="0" applyNumberFormat="1" applyFont="1" applyBorder="1" applyAlignment="1">
      <alignment horizontal="center"/>
    </xf>
    <xf numFmtId="170" fontId="13" fillId="0" borderId="10" xfId="0" applyNumberFormat="1" applyFont="1" applyBorder="1" applyAlignment="1">
      <alignment horizontal="center"/>
    </xf>
    <xf numFmtId="170" fontId="7" fillId="0" borderId="11" xfId="12" applyNumberFormat="1" applyFont="1" applyBorder="1" applyAlignment="1">
      <alignment horizontal="center" vertical="center"/>
    </xf>
    <xf numFmtId="170" fontId="13" fillId="0" borderId="12" xfId="12" applyNumberFormat="1" applyFont="1" applyBorder="1" applyAlignment="1">
      <alignment horizontal="center" vertical="center"/>
    </xf>
    <xf numFmtId="170" fontId="7" fillId="0" borderId="3" xfId="12" applyNumberFormat="1" applyFont="1" applyBorder="1" applyAlignment="1">
      <alignment horizontal="center" vertical="center"/>
    </xf>
    <xf numFmtId="170" fontId="7" fillId="0" borderId="4" xfId="12" applyNumberFormat="1" applyFont="1" applyBorder="1" applyAlignment="1">
      <alignment horizontal="center" vertical="center"/>
    </xf>
    <xf numFmtId="170" fontId="13" fillId="0" borderId="13" xfId="12" applyNumberFormat="1" applyFont="1" applyBorder="1" applyAlignment="1">
      <alignment horizontal="center" vertical="center"/>
    </xf>
    <xf numFmtId="171" fontId="13" fillId="0" borderId="39" xfId="0" applyNumberFormat="1" applyFont="1" applyBorder="1" applyAlignment="1">
      <alignment horizontal="center"/>
    </xf>
    <xf numFmtId="171" fontId="14" fillId="0" borderId="38" xfId="0" applyNumberFormat="1" applyFont="1" applyBorder="1" applyAlignment="1">
      <alignment horizontal="center"/>
    </xf>
    <xf numFmtId="170" fontId="13" fillId="0" borderId="39" xfId="0" applyNumberFormat="1" applyFont="1" applyBorder="1" applyAlignment="1">
      <alignment horizontal="center"/>
    </xf>
    <xf numFmtId="170" fontId="7" fillId="3" borderId="39" xfId="0" applyNumberFormat="1" applyFont="1" applyFill="1" applyBorder="1" applyAlignment="1">
      <alignment horizontal="center"/>
    </xf>
    <xf numFmtId="170" fontId="14" fillId="0" borderId="38" xfId="0" applyNumberFormat="1" applyFont="1" applyBorder="1" applyAlignment="1">
      <alignment horizontal="center"/>
    </xf>
    <xf numFmtId="170" fontId="12" fillId="0" borderId="37" xfId="0" applyNumberFormat="1" applyFont="1" applyBorder="1" applyAlignment="1">
      <alignment horizontal="center"/>
    </xf>
    <xf numFmtId="166" fontId="7" fillId="0" borderId="2" xfId="9" applyNumberFormat="1" applyFont="1" applyBorder="1" applyAlignment="1">
      <alignment horizontal="center" vertical="center"/>
    </xf>
    <xf numFmtId="166" fontId="12" fillId="0" borderId="5" xfId="9" applyNumberFormat="1" applyFont="1" applyBorder="1" applyAlignment="1">
      <alignment horizontal="center" vertical="center"/>
    </xf>
    <xf numFmtId="166" fontId="7" fillId="0" borderId="0" xfId="9" applyNumberFormat="1" applyFont="1" applyBorder="1" applyAlignment="1">
      <alignment horizontal="center" vertical="center"/>
    </xf>
    <xf numFmtId="166" fontId="7" fillId="0" borderId="9" xfId="9" applyNumberFormat="1" applyFont="1" applyBorder="1" applyAlignment="1">
      <alignment horizontal="center" vertical="center"/>
    </xf>
    <xf numFmtId="166" fontId="12" fillId="0" borderId="7" xfId="9" applyNumberFormat="1" applyFont="1" applyBorder="1" applyAlignment="1">
      <alignment horizontal="center" vertical="center"/>
    </xf>
    <xf numFmtId="166" fontId="12" fillId="0" borderId="6" xfId="9" applyNumberFormat="1" applyFont="1" applyBorder="1" applyAlignment="1">
      <alignment horizontal="center" vertical="center"/>
    </xf>
    <xf numFmtId="171" fontId="13" fillId="0" borderId="0" xfId="0" applyNumberFormat="1" applyFont="1"/>
    <xf numFmtId="171" fontId="7" fillId="0" borderId="0" xfId="0" applyNumberFormat="1" applyFont="1"/>
    <xf numFmtId="171" fontId="13" fillId="0" borderId="29" xfId="0" applyNumberFormat="1" applyFont="1" applyBorder="1"/>
    <xf numFmtId="171" fontId="7" fillId="3" borderId="0" xfId="0" applyNumberFormat="1" applyFont="1" applyFill="1"/>
    <xf numFmtId="171" fontId="13" fillId="3" borderId="0" xfId="0" applyNumberFormat="1" applyFont="1" applyFill="1"/>
    <xf numFmtId="171" fontId="7" fillId="3" borderId="29" xfId="0" applyNumberFormat="1" applyFont="1" applyFill="1" applyBorder="1"/>
    <xf numFmtId="171" fontId="7" fillId="0" borderId="2" xfId="12" applyNumberFormat="1" applyFont="1" applyBorder="1" applyAlignment="1">
      <alignment vertical="center"/>
    </xf>
    <xf numFmtId="171" fontId="7" fillId="0" borderId="0" xfId="12" applyNumberFormat="1" applyFont="1" applyBorder="1" applyAlignment="1">
      <alignment vertical="center"/>
    </xf>
    <xf numFmtId="171" fontId="13" fillId="0" borderId="9" xfId="12" applyNumberFormat="1" applyFont="1" applyBorder="1" applyAlignment="1">
      <alignment vertical="center"/>
    </xf>
    <xf numFmtId="171" fontId="7" fillId="3" borderId="2" xfId="12" applyNumberFormat="1" applyFont="1" applyFill="1" applyBorder="1" applyAlignment="1">
      <alignment vertical="center"/>
    </xf>
    <xf numFmtId="171" fontId="7" fillId="3" borderId="0" xfId="12" applyNumberFormat="1" applyFont="1" applyFill="1" applyBorder="1" applyAlignment="1">
      <alignment vertical="center"/>
    </xf>
    <xf numFmtId="171" fontId="13" fillId="3" borderId="9" xfId="12" applyNumberFormat="1" applyFont="1" applyFill="1" applyBorder="1" applyAlignment="1">
      <alignment vertical="center"/>
    </xf>
    <xf numFmtId="171" fontId="12" fillId="0" borderId="5" xfId="12" applyNumberFormat="1" applyFont="1" applyBorder="1" applyAlignment="1">
      <alignment vertical="center"/>
    </xf>
    <xf numFmtId="171" fontId="12" fillId="0" borderId="7" xfId="12" applyNumberFormat="1" applyFont="1" applyBorder="1" applyAlignment="1">
      <alignment vertical="center"/>
    </xf>
    <xf numFmtId="171" fontId="12" fillId="0" borderId="6" xfId="12" applyNumberFormat="1" applyFont="1" applyBorder="1" applyAlignment="1">
      <alignment vertical="center"/>
    </xf>
    <xf numFmtId="171" fontId="12" fillId="0" borderId="5" xfId="0" applyNumberFormat="1" applyFont="1" applyBorder="1" applyAlignment="1">
      <alignment vertical="center"/>
    </xf>
    <xf numFmtId="171" fontId="12" fillId="0" borderId="7" xfId="0" applyNumberFormat="1" applyFont="1" applyBorder="1" applyAlignment="1">
      <alignment vertical="center"/>
    </xf>
    <xf numFmtId="171" fontId="12" fillId="0" borderId="6" xfId="0" applyNumberFormat="1" applyFont="1" applyBorder="1" applyAlignment="1">
      <alignment vertical="center"/>
    </xf>
    <xf numFmtId="171" fontId="14" fillId="0" borderId="7" xfId="0" applyNumberFormat="1" applyFont="1" applyBorder="1"/>
    <xf numFmtId="171" fontId="14" fillId="0" borderId="21" xfId="0" applyNumberFormat="1" applyFont="1" applyBorder="1"/>
    <xf numFmtId="171" fontId="12" fillId="0" borderId="26" xfId="0" applyNumberFormat="1" applyFont="1" applyBorder="1"/>
    <xf numFmtId="171" fontId="14" fillId="0" borderId="26" xfId="0" applyNumberFormat="1" applyFont="1" applyBorder="1"/>
    <xf numFmtId="171" fontId="12" fillId="0" borderId="30" xfId="0" applyNumberFormat="1" applyFont="1" applyBorder="1"/>
    <xf numFmtId="171" fontId="7" fillId="0" borderId="0" xfId="0" applyNumberFormat="1" applyFont="1" applyAlignment="1">
      <alignment vertical="center"/>
    </xf>
    <xf numFmtId="171" fontId="7" fillId="0" borderId="2" xfId="12" applyNumberFormat="1" applyFont="1" applyFill="1" applyBorder="1" applyAlignment="1">
      <alignment vertical="center"/>
    </xf>
    <xf numFmtId="171" fontId="7" fillId="0" borderId="0" xfId="12" applyNumberFormat="1" applyFont="1" applyFill="1" applyBorder="1" applyAlignment="1">
      <alignment vertical="center"/>
    </xf>
    <xf numFmtId="171" fontId="13" fillId="0" borderId="9" xfId="12" applyNumberFormat="1" applyFont="1" applyFill="1" applyBorder="1" applyAlignment="1">
      <alignment vertical="center"/>
    </xf>
    <xf numFmtId="170" fontId="7" fillId="0" borderId="29" xfId="0" applyNumberFormat="1" applyFont="1" applyBorder="1" applyAlignment="1">
      <alignment horizontal="center"/>
    </xf>
    <xf numFmtId="171" fontId="7" fillId="0" borderId="2" xfId="12" applyNumberFormat="1" applyFont="1" applyFill="1" applyBorder="1" applyAlignment="1">
      <alignment horizontal="center" vertical="center"/>
    </xf>
    <xf numFmtId="171" fontId="7" fillId="0" borderId="0" xfId="12" applyNumberFormat="1" applyFont="1" applyFill="1" applyBorder="1" applyAlignment="1">
      <alignment horizontal="center" vertical="center"/>
    </xf>
    <xf numFmtId="171" fontId="13" fillId="0" borderId="9" xfId="12" applyNumberFormat="1" applyFont="1" applyFill="1" applyBorder="1" applyAlignment="1">
      <alignment horizontal="center" vertical="center"/>
    </xf>
    <xf numFmtId="166" fontId="0" fillId="0" borderId="0" xfId="9" applyNumberFormat="1" applyFont="1"/>
    <xf numFmtId="166" fontId="12" fillId="0" borderId="0" xfId="9" applyNumberFormat="1" applyFont="1" applyFill="1" applyBorder="1" applyAlignment="1">
      <alignment horizontal="center" vertical="center"/>
    </xf>
    <xf numFmtId="10" fontId="12" fillId="0" borderId="0" xfId="9" applyNumberFormat="1" applyFont="1" applyFill="1" applyBorder="1" applyAlignment="1">
      <alignment horizontal="center" vertical="center"/>
    </xf>
    <xf numFmtId="174" fontId="13" fillId="0" borderId="0" xfId="0" applyNumberFormat="1" applyFont="1" applyAlignment="1">
      <alignment horizontal="center"/>
    </xf>
    <xf numFmtId="174" fontId="14" fillId="0" borderId="26" xfId="0" applyNumberFormat="1" applyFont="1" applyBorder="1" applyAlignment="1">
      <alignment horizontal="center"/>
    </xf>
    <xf numFmtId="170" fontId="14" fillId="0" borderId="30" xfId="0" applyNumberFormat="1" applyFont="1" applyBorder="1" applyAlignment="1">
      <alignment horizontal="center"/>
    </xf>
    <xf numFmtId="170" fontId="20" fillId="0" borderId="14" xfId="0" applyNumberFormat="1" applyFont="1" applyBorder="1" applyAlignment="1">
      <alignment horizontal="center" vertical="center" wrapText="1"/>
    </xf>
    <xf numFmtId="170" fontId="20" fillId="0" borderId="1" xfId="0" applyNumberFormat="1" applyFont="1" applyBorder="1" applyAlignment="1">
      <alignment horizontal="center" vertical="center" wrapText="1"/>
    </xf>
    <xf numFmtId="170" fontId="20" fillId="0" borderId="15" xfId="0" applyNumberFormat="1" applyFont="1" applyBorder="1" applyAlignment="1">
      <alignment horizontal="center" vertical="center" wrapText="1"/>
    </xf>
    <xf numFmtId="0" fontId="20" fillId="0" borderId="8" xfId="0" applyFont="1" applyBorder="1" applyAlignment="1">
      <alignment horizontal="left" vertical="center" wrapText="1"/>
    </xf>
    <xf numFmtId="0" fontId="20" fillId="0" borderId="14" xfId="0" applyFont="1" applyBorder="1" applyAlignment="1">
      <alignment vertical="center" wrapText="1"/>
    </xf>
    <xf numFmtId="0" fontId="13" fillId="0" borderId="15" xfId="0" applyFont="1" applyBorder="1" applyAlignment="1">
      <alignment vertical="center" wrapText="1"/>
    </xf>
    <xf numFmtId="170" fontId="7" fillId="0" borderId="2" xfId="12" applyNumberFormat="1" applyFont="1" applyFill="1" applyBorder="1" applyAlignment="1">
      <alignment horizontal="center" vertical="center"/>
    </xf>
    <xf numFmtId="172" fontId="13" fillId="0" borderId="0" xfId="0" applyNumberFormat="1" applyFont="1" applyAlignment="1">
      <alignment horizontal="center" vertical="center"/>
    </xf>
    <xf numFmtId="172" fontId="7" fillId="0" borderId="0" xfId="0" applyNumberFormat="1" applyFont="1" applyAlignment="1">
      <alignment horizontal="center" vertical="center"/>
    </xf>
    <xf numFmtId="172" fontId="13" fillId="0" borderId="29" xfId="0" applyNumberFormat="1" applyFont="1" applyBorder="1" applyAlignment="1">
      <alignment horizontal="center" vertical="center"/>
    </xf>
    <xf numFmtId="172" fontId="7" fillId="0" borderId="2" xfId="12" applyNumberFormat="1" applyFont="1" applyFill="1" applyBorder="1" applyAlignment="1">
      <alignment horizontal="center" vertical="center"/>
    </xf>
    <xf numFmtId="172" fontId="7" fillId="0" borderId="0" xfId="12" applyNumberFormat="1" applyFont="1" applyFill="1" applyBorder="1" applyAlignment="1">
      <alignment horizontal="center" vertical="center"/>
    </xf>
    <xf numFmtId="172" fontId="13" fillId="0" borderId="9" xfId="12" applyNumberFormat="1" applyFont="1" applyFill="1" applyBorder="1" applyAlignment="1">
      <alignment horizontal="center" vertical="center"/>
    </xf>
    <xf numFmtId="171" fontId="13" fillId="0" borderId="0" xfId="0" applyNumberFormat="1" applyFont="1" applyAlignment="1">
      <alignment horizontal="center" vertical="center"/>
    </xf>
    <xf numFmtId="171" fontId="7" fillId="0" borderId="0" xfId="0" applyNumberFormat="1" applyFont="1" applyAlignment="1">
      <alignment horizontal="center" vertical="center"/>
    </xf>
    <xf numFmtId="171" fontId="13" fillId="0" borderId="39" xfId="0" applyNumberFormat="1" applyFont="1" applyBorder="1" applyAlignment="1">
      <alignment horizontal="center" vertical="center"/>
    </xf>
    <xf numFmtId="0" fontId="14" fillId="4" borderId="10" xfId="0" applyFont="1" applyFill="1" applyBorder="1" applyAlignment="1">
      <alignment horizontal="center" vertical="center" wrapText="1"/>
    </xf>
    <xf numFmtId="0" fontId="33" fillId="0" borderId="2" xfId="0" applyFont="1" applyBorder="1"/>
    <xf numFmtId="3" fontId="30" fillId="0" borderId="10" xfId="12" applyNumberFormat="1" applyFont="1" applyBorder="1"/>
    <xf numFmtId="3" fontId="30" fillId="0" borderId="14" xfId="12" applyNumberFormat="1" applyFont="1" applyBorder="1"/>
    <xf numFmtId="3" fontId="30" fillId="0" borderId="2" xfId="12" applyNumberFormat="1" applyFont="1" applyBorder="1"/>
    <xf numFmtId="3" fontId="30" fillId="0" borderId="1" xfId="12" applyNumberFormat="1" applyFont="1" applyBorder="1"/>
    <xf numFmtId="167" fontId="35" fillId="0" borderId="5" xfId="0" applyNumberFormat="1" applyFont="1" applyBorder="1"/>
    <xf numFmtId="10" fontId="13" fillId="0" borderId="14" xfId="9" applyNumberFormat="1" applyFont="1" applyBorder="1"/>
    <xf numFmtId="10" fontId="7" fillId="0" borderId="0" xfId="9" applyNumberFormat="1" applyFont="1" applyBorder="1"/>
    <xf numFmtId="10" fontId="13" fillId="0" borderId="9" xfId="9" applyNumberFormat="1" applyFont="1" applyBorder="1"/>
    <xf numFmtId="0" fontId="37" fillId="0" borderId="0" xfId="0" applyFont="1"/>
    <xf numFmtId="10" fontId="22" fillId="0" borderId="0" xfId="0" applyNumberFormat="1" applyFont="1"/>
    <xf numFmtId="10" fontId="42" fillId="0" borderId="0" xfId="0" applyNumberFormat="1" applyFont="1"/>
    <xf numFmtId="0" fontId="12" fillId="3" borderId="22" xfId="0" applyFont="1" applyFill="1" applyBorder="1"/>
    <xf numFmtId="10" fontId="13" fillId="0" borderId="1" xfId="9" applyNumberFormat="1" applyFont="1" applyBorder="1"/>
    <xf numFmtId="10" fontId="14" fillId="0" borderId="2" xfId="9" applyNumberFormat="1" applyFont="1" applyBorder="1"/>
    <xf numFmtId="10" fontId="12" fillId="0" borderId="2" xfId="9" applyNumberFormat="1" applyFont="1" applyBorder="1"/>
    <xf numFmtId="10" fontId="12" fillId="0" borderId="0" xfId="9" applyNumberFormat="1" applyFont="1" applyBorder="1"/>
    <xf numFmtId="10" fontId="14" fillId="0" borderId="9" xfId="9" applyNumberFormat="1" applyFont="1" applyBorder="1"/>
    <xf numFmtId="10" fontId="14" fillId="0" borderId="3" xfId="9" applyNumberFormat="1" applyFont="1" applyBorder="1"/>
    <xf numFmtId="10" fontId="12" fillId="0" borderId="3" xfId="9" applyNumberFormat="1" applyFont="1" applyBorder="1"/>
    <xf numFmtId="10" fontId="12" fillId="0" borderId="4" xfId="9" applyNumberFormat="1" applyFont="1" applyBorder="1"/>
    <xf numFmtId="10" fontId="14" fillId="0" borderId="13" xfId="9" applyNumberFormat="1" applyFont="1" applyBorder="1"/>
    <xf numFmtId="171" fontId="7" fillId="0" borderId="10" xfId="0" applyNumberFormat="1" applyFont="1" applyBorder="1" applyAlignment="1">
      <alignment vertical="center"/>
    </xf>
    <xf numFmtId="171" fontId="7" fillId="0" borderId="11" xfId="0" applyNumberFormat="1" applyFont="1" applyBorder="1" applyAlignment="1">
      <alignment vertical="center"/>
    </xf>
    <xf numFmtId="171" fontId="7" fillId="0" borderId="12" xfId="0" applyNumberFormat="1" applyFont="1" applyBorder="1" applyAlignment="1">
      <alignment horizontal="center" vertical="center"/>
    </xf>
    <xf numFmtId="10" fontId="13" fillId="0" borderId="2" xfId="10" applyNumberFormat="1" applyFont="1" applyBorder="1" applyAlignment="1">
      <alignment vertical="center"/>
    </xf>
    <xf numFmtId="10" fontId="13" fillId="0" borderId="0" xfId="10" applyNumberFormat="1" applyFont="1" applyAlignment="1">
      <alignment vertical="center"/>
    </xf>
    <xf numFmtId="10" fontId="13" fillId="0" borderId="9" xfId="10" applyNumberFormat="1" applyFont="1" applyBorder="1" applyAlignment="1">
      <alignment horizontal="center" vertical="center"/>
    </xf>
    <xf numFmtId="171" fontId="7" fillId="0" borderId="2" xfId="0" applyNumberFormat="1" applyFont="1" applyBorder="1" applyAlignment="1">
      <alignment vertical="center"/>
    </xf>
    <xf numFmtId="171" fontId="7" fillId="0" borderId="9" xfId="0" applyNumberFormat="1" applyFont="1" applyBorder="1" applyAlignment="1">
      <alignment horizontal="center" vertical="center"/>
    </xf>
    <xf numFmtId="10" fontId="13" fillId="0" borderId="3" xfId="0" applyNumberFormat="1" applyFont="1" applyBorder="1" applyAlignment="1">
      <alignment vertical="center" wrapText="1"/>
    </xf>
    <xf numFmtId="10" fontId="13" fillId="0" borderId="4" xfId="0" applyNumberFormat="1" applyFont="1" applyBorder="1" applyAlignment="1">
      <alignment vertical="center" wrapText="1"/>
    </xf>
    <xf numFmtId="10" fontId="13" fillId="0" borderId="13" xfId="0" applyNumberFormat="1" applyFont="1" applyBorder="1" applyAlignment="1">
      <alignment horizontal="center" vertical="center" wrapText="1"/>
    </xf>
    <xf numFmtId="17" fontId="25" fillId="0" borderId="0" xfId="0" applyNumberFormat="1" applyFont="1"/>
    <xf numFmtId="171" fontId="7" fillId="0" borderId="29" xfId="0" applyNumberFormat="1" applyFont="1" applyBorder="1"/>
    <xf numFmtId="171" fontId="7" fillId="0" borderId="9" xfId="12" applyNumberFormat="1" applyFont="1" applyBorder="1" applyAlignment="1">
      <alignment vertical="center"/>
    </xf>
    <xf numFmtId="170" fontId="7" fillId="0" borderId="9" xfId="12" applyNumberFormat="1" applyFont="1" applyBorder="1" applyAlignment="1">
      <alignment horizontal="center" vertical="center"/>
    </xf>
    <xf numFmtId="0" fontId="43" fillId="0" borderId="0" xfId="0" applyFont="1"/>
    <xf numFmtId="0" fontId="43" fillId="6" borderId="0" xfId="0" applyFont="1" applyFill="1"/>
    <xf numFmtId="166" fontId="11" fillId="0" borderId="0" xfId="9" applyNumberFormat="1" applyFont="1" applyFill="1" applyBorder="1"/>
    <xf numFmtId="0" fontId="11" fillId="2" borderId="52" xfId="0" applyFont="1" applyFill="1" applyBorder="1"/>
    <xf numFmtId="167" fontId="11" fillId="2" borderId="53" xfId="16" applyNumberFormat="1" applyFont="1" applyFill="1" applyBorder="1"/>
    <xf numFmtId="167" fontId="11" fillId="2" borderId="50" xfId="16" applyNumberFormat="1" applyFont="1" applyFill="1" applyBorder="1"/>
    <xf numFmtId="167" fontId="11" fillId="2" borderId="54" xfId="16" applyNumberFormat="1" applyFont="1" applyFill="1" applyBorder="1"/>
    <xf numFmtId="166" fontId="11" fillId="2" borderId="16" xfId="9" applyNumberFormat="1" applyFont="1" applyFill="1" applyBorder="1"/>
    <xf numFmtId="166" fontId="11" fillId="2" borderId="50" xfId="9" applyNumberFormat="1" applyFont="1" applyFill="1" applyBorder="1"/>
    <xf numFmtId="0" fontId="11" fillId="2" borderId="55" xfId="0" applyFont="1" applyFill="1" applyBorder="1"/>
    <xf numFmtId="167" fontId="11" fillId="2" borderId="1" xfId="16" applyNumberFormat="1" applyFont="1" applyFill="1" applyBorder="1"/>
    <xf numFmtId="167" fontId="11" fillId="2" borderId="39" xfId="16" applyNumberFormat="1" applyFont="1" applyFill="1" applyBorder="1"/>
    <xf numFmtId="167" fontId="11" fillId="2" borderId="56" xfId="16" applyNumberFormat="1" applyFont="1" applyFill="1" applyBorder="1"/>
    <xf numFmtId="166" fontId="11" fillId="2" borderId="22" xfId="9" applyNumberFormat="1" applyFont="1" applyFill="1" applyBorder="1"/>
    <xf numFmtId="166" fontId="11" fillId="2" borderId="39" xfId="9" applyNumberFormat="1" applyFont="1" applyFill="1" applyBorder="1"/>
    <xf numFmtId="167" fontId="11" fillId="2" borderId="55" xfId="16" applyNumberFormat="1" applyFont="1" applyFill="1" applyBorder="1"/>
    <xf numFmtId="0" fontId="11" fillId="2" borderId="57" xfId="0" applyFont="1" applyFill="1" applyBorder="1"/>
    <xf numFmtId="167" fontId="11" fillId="2" borderId="58" xfId="16" applyNumberFormat="1" applyFont="1" applyFill="1" applyBorder="1"/>
    <xf numFmtId="167" fontId="11" fillId="2" borderId="37" xfId="16" applyNumberFormat="1" applyFont="1" applyFill="1" applyBorder="1"/>
    <xf numFmtId="167" fontId="11" fillId="2" borderId="59" xfId="16" applyNumberFormat="1" applyFont="1" applyFill="1" applyBorder="1"/>
    <xf numFmtId="166" fontId="11" fillId="2" borderId="24" xfId="9" applyNumberFormat="1" applyFont="1" applyFill="1" applyBorder="1"/>
    <xf numFmtId="166" fontId="11" fillId="2" borderId="37" xfId="9" applyNumberFormat="1" applyFont="1" applyFill="1" applyBorder="1"/>
    <xf numFmtId="0" fontId="43" fillId="5" borderId="0" xfId="0" applyFont="1" applyFill="1"/>
    <xf numFmtId="0" fontId="19" fillId="2" borderId="0" xfId="0" applyFont="1" applyFill="1"/>
    <xf numFmtId="167" fontId="19" fillId="2" borderId="0" xfId="16" applyNumberFormat="1" applyFont="1" applyFill="1" applyBorder="1"/>
    <xf numFmtId="10" fontId="19" fillId="2" borderId="0" xfId="0" applyNumberFormat="1" applyFont="1" applyFill="1"/>
    <xf numFmtId="0" fontId="43" fillId="3" borderId="0" xfId="0" applyFont="1" applyFill="1"/>
    <xf numFmtId="167" fontId="11" fillId="2" borderId="52" xfId="16" applyNumberFormat="1" applyFont="1" applyFill="1" applyBorder="1"/>
    <xf numFmtId="166" fontId="11" fillId="2" borderId="54" xfId="9" applyNumberFormat="1" applyFont="1" applyFill="1" applyBorder="1"/>
    <xf numFmtId="166" fontId="11" fillId="2" borderId="44" xfId="9" applyNumberFormat="1" applyFont="1" applyFill="1" applyBorder="1"/>
    <xf numFmtId="166" fontId="11" fillId="2" borderId="56" xfId="9" applyNumberFormat="1" applyFont="1" applyFill="1" applyBorder="1"/>
    <xf numFmtId="166" fontId="11" fillId="2" borderId="29" xfId="9" applyNumberFormat="1" applyFont="1" applyFill="1" applyBorder="1"/>
    <xf numFmtId="0" fontId="11" fillId="2" borderId="60" xfId="0" applyFont="1" applyFill="1" applyBorder="1"/>
    <xf numFmtId="167" fontId="11" fillId="2" borderId="61" xfId="16" applyNumberFormat="1" applyFont="1" applyFill="1" applyBorder="1"/>
    <xf numFmtId="167" fontId="11" fillId="2" borderId="62" xfId="16" applyNumberFormat="1" applyFont="1" applyFill="1" applyBorder="1"/>
    <xf numFmtId="167" fontId="11" fillId="2" borderId="60" xfId="16" applyNumberFormat="1" applyFont="1" applyFill="1" applyBorder="1"/>
    <xf numFmtId="166" fontId="11" fillId="2" borderId="51" xfId="9" applyNumberFormat="1" applyFont="1" applyFill="1" applyBorder="1"/>
    <xf numFmtId="166" fontId="11" fillId="2" borderId="47" xfId="9" applyNumberFormat="1" applyFont="1" applyFill="1" applyBorder="1"/>
    <xf numFmtId="166" fontId="11" fillId="2" borderId="62" xfId="9" applyNumberFormat="1" applyFont="1" applyFill="1" applyBorder="1"/>
    <xf numFmtId="167" fontId="11" fillId="0" borderId="0" xfId="0" applyNumberFormat="1" applyFont="1"/>
    <xf numFmtId="166" fontId="11" fillId="0" borderId="0" xfId="9" applyNumberFormat="1" applyFont="1"/>
    <xf numFmtId="0" fontId="43" fillId="7" borderId="0" xfId="0" applyFont="1" applyFill="1"/>
    <xf numFmtId="166" fontId="11" fillId="2" borderId="53" xfId="9" applyNumberFormat="1" applyFont="1" applyFill="1" applyBorder="1"/>
    <xf numFmtId="166" fontId="11" fillId="2" borderId="52" xfId="9" applyNumberFormat="1" applyFont="1" applyFill="1" applyBorder="1"/>
    <xf numFmtId="166" fontId="11" fillId="2" borderId="1" xfId="9" applyNumberFormat="1" applyFont="1" applyFill="1" applyBorder="1"/>
    <xf numFmtId="166" fontId="11" fillId="2" borderId="55" xfId="9" applyNumberFormat="1" applyFont="1" applyFill="1" applyBorder="1"/>
    <xf numFmtId="166" fontId="11" fillId="2" borderId="58" xfId="9" applyNumberFormat="1" applyFont="1" applyFill="1" applyBorder="1"/>
    <xf numFmtId="166" fontId="11" fillId="2" borderId="57" xfId="9" applyNumberFormat="1" applyFont="1" applyFill="1" applyBorder="1"/>
    <xf numFmtId="0" fontId="26" fillId="9" borderId="8" xfId="0" applyFont="1" applyFill="1" applyBorder="1" applyAlignment="1">
      <alignment horizontal="center" vertical="center" wrapText="1"/>
    </xf>
    <xf numFmtId="0" fontId="14" fillId="9" borderId="8" xfId="0" quotePrefix="1" applyFont="1" applyFill="1" applyBorder="1" applyAlignment="1">
      <alignment horizontal="center" vertical="center" wrapText="1"/>
    </xf>
    <xf numFmtId="0" fontId="14" fillId="9" borderId="14" xfId="0" quotePrefix="1" applyFont="1" applyFill="1" applyBorder="1" applyAlignment="1">
      <alignment horizontal="center" vertical="center" wrapText="1"/>
    </xf>
    <xf numFmtId="167" fontId="11" fillId="2" borderId="0" xfId="16" applyNumberFormat="1" applyFont="1" applyFill="1" applyBorder="1" applyAlignment="1">
      <alignment horizontal="center"/>
    </xf>
    <xf numFmtId="167" fontId="11" fillId="2" borderId="44" xfId="16" applyNumberFormat="1" applyFont="1" applyFill="1" applyBorder="1" applyAlignment="1">
      <alignment horizontal="center"/>
    </xf>
    <xf numFmtId="167" fontId="11" fillId="2" borderId="27" xfId="16" applyNumberFormat="1" applyFont="1" applyFill="1" applyBorder="1" applyAlignment="1">
      <alignment horizontal="center"/>
    </xf>
    <xf numFmtId="167" fontId="11" fillId="2" borderId="29" xfId="16" applyNumberFormat="1" applyFont="1" applyFill="1" applyBorder="1" applyAlignment="1">
      <alignment horizontal="center"/>
    </xf>
    <xf numFmtId="167" fontId="11" fillId="2" borderId="63" xfId="16" applyNumberFormat="1" applyFont="1" applyFill="1" applyBorder="1" applyAlignment="1">
      <alignment horizontal="center"/>
    </xf>
    <xf numFmtId="167" fontId="11" fillId="2" borderId="64" xfId="16" applyNumberFormat="1" applyFont="1" applyFill="1" applyBorder="1" applyAlignment="1">
      <alignment horizontal="center"/>
    </xf>
    <xf numFmtId="167" fontId="11" fillId="6" borderId="0" xfId="16" applyNumberFormat="1" applyFont="1" applyFill="1" applyBorder="1" applyAlignment="1">
      <alignment horizontal="center"/>
    </xf>
    <xf numFmtId="167" fontId="11" fillId="6" borderId="29" xfId="16" applyNumberFormat="1" applyFont="1" applyFill="1" applyBorder="1" applyAlignment="1">
      <alignment horizontal="center"/>
    </xf>
    <xf numFmtId="167" fontId="11" fillId="6" borderId="55" xfId="16" applyNumberFormat="1" applyFont="1" applyFill="1" applyBorder="1"/>
    <xf numFmtId="167" fontId="11" fillId="6" borderId="1" xfId="16" applyNumberFormat="1" applyFont="1" applyFill="1" applyBorder="1"/>
    <xf numFmtId="167" fontId="11" fillId="6" borderId="39" xfId="16" applyNumberFormat="1" applyFont="1" applyFill="1" applyBorder="1"/>
    <xf numFmtId="166" fontId="11" fillId="6" borderId="22" xfId="9" applyNumberFormat="1" applyFont="1" applyFill="1" applyBorder="1"/>
    <xf numFmtId="166" fontId="11" fillId="6" borderId="39" xfId="9" applyNumberFormat="1" applyFont="1" applyFill="1" applyBorder="1"/>
    <xf numFmtId="0" fontId="26" fillId="9" borderId="70" xfId="0" applyFont="1" applyFill="1" applyBorder="1" applyAlignment="1">
      <alignment horizontal="center" vertical="center" wrapText="1"/>
    </xf>
    <xf numFmtId="0" fontId="26" fillId="9" borderId="40" xfId="0" applyFont="1" applyFill="1" applyBorder="1" applyAlignment="1">
      <alignment horizontal="center" vertical="center" wrapText="1"/>
    </xf>
    <xf numFmtId="0" fontId="14" fillId="9" borderId="48" xfId="0" quotePrefix="1" applyFont="1" applyFill="1" applyBorder="1" applyAlignment="1">
      <alignment horizontal="center" vertical="center" wrapText="1"/>
    </xf>
    <xf numFmtId="0" fontId="26" fillId="9" borderId="69" xfId="0" applyFont="1" applyFill="1" applyBorder="1" applyAlignment="1">
      <alignment horizontal="center" vertical="center" wrapText="1"/>
    </xf>
    <xf numFmtId="0" fontId="14" fillId="9" borderId="38" xfId="0" quotePrefix="1" applyFont="1" applyFill="1" applyBorder="1" applyAlignment="1">
      <alignment horizontal="center" vertical="center" wrapText="1"/>
    </xf>
    <xf numFmtId="0" fontId="26" fillId="9" borderId="38" xfId="0" applyFont="1" applyFill="1" applyBorder="1" applyAlignment="1">
      <alignment horizontal="center" vertical="center" wrapText="1"/>
    </xf>
    <xf numFmtId="0" fontId="14" fillId="9" borderId="71" xfId="0" quotePrefix="1" applyFont="1" applyFill="1" applyBorder="1" applyAlignment="1">
      <alignment horizontal="center" vertical="center" wrapText="1"/>
    </xf>
    <xf numFmtId="0" fontId="26" fillId="9" borderId="71"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26" fillId="9" borderId="48" xfId="0" applyFont="1" applyFill="1" applyBorder="1" applyAlignment="1">
      <alignment horizontal="center" vertical="center" wrapText="1"/>
    </xf>
    <xf numFmtId="0" fontId="26" fillId="9" borderId="72" xfId="0" applyFont="1" applyFill="1" applyBorder="1" applyAlignment="1">
      <alignment horizontal="left" wrapText="1"/>
    </xf>
    <xf numFmtId="0" fontId="26" fillId="9" borderId="73" xfId="0" applyFont="1" applyFill="1" applyBorder="1" applyAlignment="1">
      <alignment horizontal="left" vertical="center" wrapText="1"/>
    </xf>
    <xf numFmtId="0" fontId="11" fillId="2" borderId="56" xfId="0" applyFont="1" applyFill="1" applyBorder="1"/>
    <xf numFmtId="0" fontId="11" fillId="6" borderId="56" xfId="0" applyFont="1" applyFill="1" applyBorder="1" applyAlignment="1">
      <alignment horizontal="center"/>
    </xf>
    <xf numFmtId="0" fontId="26" fillId="2" borderId="59" xfId="0" applyFont="1" applyFill="1" applyBorder="1"/>
    <xf numFmtId="0" fontId="11" fillId="2" borderId="54" xfId="0" applyFont="1" applyFill="1" applyBorder="1"/>
    <xf numFmtId="0" fontId="11" fillId="2" borderId="59" xfId="0" applyFont="1" applyFill="1" applyBorder="1"/>
    <xf numFmtId="0" fontId="26" fillId="9" borderId="52" xfId="0" applyFont="1" applyFill="1" applyBorder="1" applyAlignment="1">
      <alignment horizontal="center" vertical="center" wrapText="1"/>
    </xf>
    <xf numFmtId="0" fontId="26" fillId="9" borderId="54" xfId="0" applyFont="1" applyFill="1" applyBorder="1" applyAlignment="1">
      <alignment horizontal="center" vertical="center" wrapText="1"/>
    </xf>
    <xf numFmtId="0" fontId="11" fillId="6" borderId="56" xfId="0" applyFont="1" applyFill="1" applyBorder="1"/>
    <xf numFmtId="0" fontId="11" fillId="6" borderId="55" xfId="0" applyFont="1" applyFill="1" applyBorder="1"/>
    <xf numFmtId="166" fontId="11" fillId="6" borderId="56" xfId="9" applyNumberFormat="1" applyFont="1" applyFill="1" applyBorder="1"/>
    <xf numFmtId="166" fontId="11" fillId="6" borderId="29" xfId="9" applyNumberFormat="1" applyFont="1" applyFill="1" applyBorder="1"/>
    <xf numFmtId="166" fontId="11" fillId="6" borderId="1" xfId="9" applyNumberFormat="1" applyFont="1" applyFill="1" applyBorder="1"/>
    <xf numFmtId="166" fontId="11" fillId="6" borderId="55" xfId="9" applyNumberFormat="1" applyFont="1" applyFill="1" applyBorder="1"/>
    <xf numFmtId="167" fontId="11" fillId="2" borderId="0" xfId="16" applyNumberFormat="1" applyFont="1" applyFill="1" applyBorder="1"/>
    <xf numFmtId="167" fontId="11" fillId="6" borderId="0" xfId="16" applyNumberFormat="1" applyFont="1" applyFill="1" applyBorder="1"/>
    <xf numFmtId="167" fontId="11" fillId="6" borderId="56" xfId="16" applyNumberFormat="1" applyFont="1" applyFill="1" applyBorder="1"/>
    <xf numFmtId="167" fontId="11" fillId="2" borderId="65" xfId="16" applyNumberFormat="1" applyFont="1" applyFill="1" applyBorder="1"/>
    <xf numFmtId="167" fontId="11" fillId="2" borderId="27" xfId="16" applyNumberFormat="1" applyFont="1" applyFill="1" applyBorder="1"/>
    <xf numFmtId="167" fontId="11" fillId="2" borderId="26" xfId="16" applyNumberFormat="1" applyFont="1" applyFill="1" applyBorder="1"/>
    <xf numFmtId="0" fontId="26" fillId="9" borderId="74" xfId="0" applyFont="1" applyFill="1" applyBorder="1" applyAlignment="1">
      <alignment horizontal="left" wrapText="1"/>
    </xf>
    <xf numFmtId="0" fontId="26" fillId="9" borderId="15" xfId="0" applyFont="1" applyFill="1" applyBorder="1" applyAlignment="1">
      <alignment horizontal="center" vertical="center" wrapText="1"/>
    </xf>
    <xf numFmtId="0" fontId="26" fillId="9" borderId="75" xfId="0" applyFont="1" applyFill="1" applyBorder="1" applyAlignment="1">
      <alignment horizontal="center" vertical="center" wrapText="1"/>
    </xf>
    <xf numFmtId="0" fontId="26" fillId="9" borderId="76" xfId="0" applyFont="1" applyFill="1" applyBorder="1" applyAlignment="1">
      <alignment horizontal="center" vertical="center" wrapText="1"/>
    </xf>
    <xf numFmtId="0" fontId="1" fillId="0" borderId="0" xfId="0" applyFont="1"/>
    <xf numFmtId="0" fontId="26" fillId="9" borderId="54" xfId="0" applyFont="1" applyFill="1" applyBorder="1" applyAlignment="1">
      <alignment horizontal="left" wrapText="1"/>
    </xf>
    <xf numFmtId="0" fontId="26" fillId="9" borderId="33" xfId="0" applyFont="1" applyFill="1" applyBorder="1" applyAlignment="1">
      <alignment horizontal="center" vertical="center" wrapText="1"/>
    </xf>
    <xf numFmtId="0" fontId="26" fillId="9" borderId="53" xfId="0" applyFont="1" applyFill="1" applyBorder="1" applyAlignment="1">
      <alignment horizontal="center" vertical="center" wrapText="1"/>
    </xf>
    <xf numFmtId="0" fontId="26" fillId="9" borderId="50" xfId="0" applyFont="1" applyFill="1" applyBorder="1" applyAlignment="1">
      <alignment horizontal="center" vertical="center" wrapText="1"/>
    </xf>
    <xf numFmtId="0" fontId="26" fillId="9" borderId="51" xfId="0" applyFont="1" applyFill="1" applyBorder="1" applyAlignment="1">
      <alignment horizontal="left" vertical="center" wrapText="1"/>
    </xf>
    <xf numFmtId="0" fontId="14" fillId="9" borderId="66" xfId="0" quotePrefix="1" applyFont="1" applyFill="1" applyBorder="1" applyAlignment="1">
      <alignment horizontal="center" vertical="center" wrapText="1"/>
    </xf>
    <xf numFmtId="0" fontId="14" fillId="9" borderId="61" xfId="0" quotePrefix="1" applyFont="1" applyFill="1" applyBorder="1" applyAlignment="1">
      <alignment horizontal="center" vertical="center" wrapText="1"/>
    </xf>
    <xf numFmtId="0" fontId="14" fillId="9" borderId="62" xfId="0" quotePrefix="1" applyFont="1" applyFill="1" applyBorder="1" applyAlignment="1">
      <alignment horizontal="center" vertical="center" wrapText="1"/>
    </xf>
    <xf numFmtId="0" fontId="11" fillId="0" borderId="46" xfId="0" applyFont="1" applyBorder="1"/>
    <xf numFmtId="0" fontId="14" fillId="9" borderId="60" xfId="0" quotePrefix="1" applyFont="1" applyFill="1" applyBorder="1" applyAlignment="1">
      <alignment horizontal="center" vertical="center" wrapText="1"/>
    </xf>
    <xf numFmtId="0" fontId="26" fillId="9" borderId="60" xfId="0" applyFont="1" applyFill="1" applyBorder="1" applyAlignment="1">
      <alignment horizontal="center" vertical="center" wrapText="1"/>
    </xf>
    <xf numFmtId="0" fontId="26" fillId="9" borderId="61" xfId="0" applyFont="1" applyFill="1" applyBorder="1" applyAlignment="1">
      <alignment horizontal="center" vertical="center" wrapText="1"/>
    </xf>
    <xf numFmtId="0" fontId="26" fillId="9" borderId="62" xfId="0" applyFont="1" applyFill="1" applyBorder="1" applyAlignment="1">
      <alignment horizontal="center" vertical="center" wrapText="1"/>
    </xf>
    <xf numFmtId="49" fontId="25" fillId="0" borderId="0" xfId="0" applyNumberFormat="1" applyFont="1"/>
    <xf numFmtId="0" fontId="12" fillId="6" borderId="23" xfId="0" applyFont="1" applyFill="1" applyBorder="1"/>
    <xf numFmtId="0" fontId="12" fillId="6" borderId="6" xfId="0" applyFont="1" applyFill="1" applyBorder="1"/>
    <xf numFmtId="171" fontId="14" fillId="6" borderId="7" xfId="0" applyNumberFormat="1" applyFont="1" applyFill="1" applyBorder="1"/>
    <xf numFmtId="171" fontId="14" fillId="6" borderId="21" xfId="0" applyNumberFormat="1" applyFont="1" applyFill="1" applyBorder="1"/>
    <xf numFmtId="171" fontId="12" fillId="6" borderId="5" xfId="12" applyNumberFormat="1" applyFont="1" applyFill="1" applyBorder="1" applyAlignment="1">
      <alignment vertical="center"/>
    </xf>
    <xf numFmtId="171" fontId="12" fillId="6" borderId="7" xfId="12" applyNumberFormat="1" applyFont="1" applyFill="1" applyBorder="1" applyAlignment="1">
      <alignment vertical="center"/>
    </xf>
    <xf numFmtId="171" fontId="12" fillId="6" borderId="6" xfId="12" applyNumberFormat="1" applyFont="1" applyFill="1" applyBorder="1" applyAlignment="1">
      <alignment vertical="center"/>
    </xf>
    <xf numFmtId="170" fontId="12" fillId="6" borderId="5" xfId="12" applyNumberFormat="1" applyFont="1" applyFill="1" applyBorder="1" applyAlignment="1">
      <alignment horizontal="center" vertical="center"/>
    </xf>
    <xf numFmtId="170" fontId="12" fillId="6" borderId="7" xfId="12" applyNumberFormat="1" applyFont="1" applyFill="1" applyBorder="1" applyAlignment="1">
      <alignment horizontal="center" vertical="center"/>
    </xf>
    <xf numFmtId="170" fontId="12" fillId="6" borderId="6" xfId="12" applyNumberFormat="1" applyFont="1" applyFill="1" applyBorder="1" applyAlignment="1">
      <alignment horizontal="center" vertical="center"/>
    </xf>
    <xf numFmtId="0" fontId="47" fillId="0" borderId="0" xfId="0" applyFont="1" applyAlignment="1">
      <alignment horizontal="center" vertical="center"/>
    </xf>
    <xf numFmtId="0" fontId="14" fillId="9" borderId="57" xfId="0" quotePrefix="1" applyFont="1" applyFill="1" applyBorder="1" applyAlignment="1">
      <alignment horizontal="center" vertical="center" wrapText="1"/>
    </xf>
    <xf numFmtId="0" fontId="14" fillId="9" borderId="58" xfId="0" quotePrefix="1" applyFont="1" applyFill="1" applyBorder="1" applyAlignment="1">
      <alignment horizontal="center" vertical="center" wrapText="1"/>
    </xf>
    <xf numFmtId="0" fontId="14" fillId="9" borderId="37" xfId="0" quotePrefix="1" applyFont="1" applyFill="1" applyBorder="1" applyAlignment="1">
      <alignment horizontal="center" vertical="center" wrapText="1"/>
    </xf>
    <xf numFmtId="171" fontId="14" fillId="6" borderId="7" xfId="0" applyNumberFormat="1" applyFont="1" applyFill="1" applyBorder="1" applyAlignment="1">
      <alignment horizontal="center"/>
    </xf>
    <xf numFmtId="171" fontId="12" fillId="6" borderId="7" xfId="12" applyNumberFormat="1" applyFont="1" applyFill="1" applyBorder="1" applyAlignment="1">
      <alignment horizontal="center" vertical="center"/>
    </xf>
    <xf numFmtId="171" fontId="12" fillId="6" borderId="6" xfId="12" applyNumberFormat="1" applyFont="1" applyFill="1" applyBorder="1" applyAlignment="1">
      <alignment horizontal="center" vertical="center"/>
    </xf>
    <xf numFmtId="0" fontId="26" fillId="9" borderId="51" xfId="0" applyFont="1" applyFill="1" applyBorder="1" applyAlignment="1">
      <alignment horizontal="center" vertical="center" wrapText="1"/>
    </xf>
    <xf numFmtId="0" fontId="26" fillId="9" borderId="65" xfId="0" applyFont="1" applyFill="1" applyBorder="1" applyAlignment="1">
      <alignment horizontal="center" vertical="center" wrapText="1"/>
    </xf>
    <xf numFmtId="0" fontId="14" fillId="9" borderId="77" xfId="0" quotePrefix="1" applyFont="1" applyFill="1" applyBorder="1" applyAlignment="1">
      <alignment horizontal="center" vertical="center" wrapText="1"/>
    </xf>
    <xf numFmtId="0" fontId="14" fillId="9" borderId="67" xfId="0" quotePrefix="1" applyFont="1" applyFill="1" applyBorder="1" applyAlignment="1">
      <alignment horizontal="center" vertical="center" wrapText="1"/>
    </xf>
    <xf numFmtId="0" fontId="14" fillId="9" borderId="68" xfId="0" quotePrefix="1" applyFont="1" applyFill="1" applyBorder="1" applyAlignment="1">
      <alignment horizontal="center" vertical="center" wrapText="1"/>
    </xf>
    <xf numFmtId="0" fontId="26" fillId="9" borderId="74" xfId="0" applyFont="1" applyFill="1" applyBorder="1" applyAlignment="1">
      <alignment horizontal="left" vertical="center" wrapText="1"/>
    </xf>
    <xf numFmtId="0" fontId="26" fillId="9" borderId="51" xfId="0" applyFont="1" applyFill="1" applyBorder="1" applyAlignment="1">
      <alignment horizontal="left" wrapText="1"/>
    </xf>
    <xf numFmtId="171" fontId="12" fillId="6" borderId="5" xfId="12" applyNumberFormat="1" applyFont="1" applyFill="1" applyBorder="1" applyAlignment="1">
      <alignment horizontal="center" vertical="center"/>
    </xf>
    <xf numFmtId="0" fontId="26" fillId="9" borderId="74" xfId="0" applyFont="1" applyFill="1" applyBorder="1" applyAlignment="1">
      <alignment horizontal="center" vertical="center" wrapText="1"/>
    </xf>
    <xf numFmtId="0" fontId="26" fillId="9" borderId="78" xfId="0" applyFont="1" applyFill="1" applyBorder="1" applyAlignment="1">
      <alignment horizontal="center" vertical="center" wrapText="1"/>
    </xf>
    <xf numFmtId="0" fontId="47" fillId="0" borderId="63" xfId="0" applyFont="1" applyBorder="1" applyAlignment="1">
      <alignment horizontal="center" vertical="center"/>
    </xf>
    <xf numFmtId="0" fontId="47" fillId="0" borderId="64" xfId="0" applyFont="1" applyBorder="1" applyAlignment="1">
      <alignment horizontal="center" vertical="center"/>
    </xf>
    <xf numFmtId="0" fontId="12" fillId="0" borderId="22" xfId="0" applyFont="1" applyBorder="1" applyAlignment="1">
      <alignment horizontal="center"/>
    </xf>
    <xf numFmtId="0" fontId="46" fillId="0" borderId="22" xfId="0" applyFont="1" applyBorder="1"/>
    <xf numFmtId="0" fontId="13" fillId="0" borderId="22" xfId="0" applyFont="1" applyBorder="1"/>
    <xf numFmtId="0" fontId="14" fillId="0" borderId="22" xfId="0" applyFont="1" applyBorder="1"/>
    <xf numFmtId="0" fontId="13" fillId="0" borderId="35" xfId="0" applyFont="1" applyBorder="1"/>
    <xf numFmtId="167" fontId="34" fillId="6" borderId="5" xfId="0" applyNumberFormat="1" applyFont="1" applyFill="1" applyBorder="1"/>
    <xf numFmtId="10" fontId="14" fillId="6" borderId="2" xfId="9" applyNumberFormat="1" applyFont="1" applyFill="1" applyBorder="1"/>
    <xf numFmtId="10" fontId="12" fillId="6" borderId="10" xfId="9" applyNumberFormat="1" applyFont="1" applyFill="1" applyBorder="1"/>
    <xf numFmtId="10" fontId="12" fillId="6" borderId="11" xfId="9" applyNumberFormat="1" applyFont="1" applyFill="1" applyBorder="1"/>
    <xf numFmtId="10" fontId="14" fillId="6" borderId="12" xfId="9" applyNumberFormat="1" applyFont="1" applyFill="1" applyBorder="1"/>
    <xf numFmtId="0" fontId="26" fillId="9" borderId="72" xfId="0" applyFont="1" applyFill="1" applyBorder="1" applyAlignment="1">
      <alignment horizontal="center" vertical="center" wrapText="1"/>
    </xf>
    <xf numFmtId="0" fontId="26" fillId="9" borderId="23"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37" xfId="0" applyFont="1" applyFill="1" applyBorder="1" applyAlignment="1">
      <alignment horizontal="center" vertical="center" wrapText="1"/>
    </xf>
    <xf numFmtId="0" fontId="26" fillId="9" borderId="40" xfId="0" applyFont="1" applyFill="1" applyBorder="1" applyAlignment="1">
      <alignment horizontal="center" vertical="center"/>
    </xf>
    <xf numFmtId="0" fontId="26" fillId="9" borderId="69" xfId="0" applyFont="1" applyFill="1" applyBorder="1" applyAlignment="1">
      <alignment horizontal="center" vertical="center"/>
    </xf>
    <xf numFmtId="0" fontId="26" fillId="9" borderId="70" xfId="0" applyFont="1" applyFill="1" applyBorder="1" applyAlignment="1">
      <alignment horizontal="center" vertical="center"/>
    </xf>
    <xf numFmtId="0" fontId="26" fillId="9" borderId="57" xfId="0" applyFont="1" applyFill="1" applyBorder="1" applyAlignment="1">
      <alignment horizontal="center" vertical="center" wrapText="1"/>
    </xf>
    <xf numFmtId="0" fontId="26" fillId="9" borderId="58" xfId="0" applyFont="1" applyFill="1" applyBorder="1" applyAlignment="1">
      <alignment horizontal="center" vertical="center" wrapText="1"/>
    </xf>
    <xf numFmtId="0" fontId="27" fillId="9" borderId="57" xfId="0" applyFont="1" applyFill="1" applyBorder="1" applyAlignment="1">
      <alignment horizontal="center" vertical="center" wrapText="1"/>
    </xf>
    <xf numFmtId="0" fontId="27" fillId="9" borderId="58" xfId="0" applyFont="1" applyFill="1" applyBorder="1" applyAlignment="1">
      <alignment horizontal="center" vertical="center" wrapText="1"/>
    </xf>
    <xf numFmtId="0" fontId="27" fillId="9" borderId="37" xfId="0" applyFont="1" applyFill="1" applyBorder="1" applyAlignment="1">
      <alignment horizontal="center" vertical="center" wrapText="1"/>
    </xf>
    <xf numFmtId="0" fontId="14" fillId="9" borderId="3" xfId="0" applyFont="1" applyFill="1" applyBorder="1" applyAlignment="1">
      <alignment horizontal="center" vertical="center"/>
    </xf>
    <xf numFmtId="0" fontId="14" fillId="9" borderId="4" xfId="0" applyFont="1" applyFill="1" applyBorder="1" applyAlignment="1">
      <alignment horizontal="center" vertical="center"/>
    </xf>
    <xf numFmtId="0" fontId="14" fillId="9" borderId="38" xfId="0" applyFont="1" applyFill="1" applyBorder="1" applyAlignment="1">
      <alignment horizontal="center" vertical="center"/>
    </xf>
    <xf numFmtId="0" fontId="14" fillId="9" borderId="5" xfId="0" quotePrefix="1" applyFont="1" applyFill="1" applyBorder="1" applyAlignment="1">
      <alignment horizontal="center" vertical="center" wrapText="1"/>
    </xf>
    <xf numFmtId="0" fontId="14" fillId="9" borderId="7" xfId="0" quotePrefix="1" applyFont="1" applyFill="1" applyBorder="1" applyAlignment="1">
      <alignment horizontal="center" vertical="center" wrapText="1"/>
    </xf>
    <xf numFmtId="0" fontId="13" fillId="9" borderId="16" xfId="0" applyFont="1" applyFill="1" applyBorder="1"/>
    <xf numFmtId="0" fontId="13" fillId="9" borderId="17" xfId="0" applyFont="1" applyFill="1" applyBorder="1" applyAlignment="1">
      <alignment vertical="center" wrapText="1"/>
    </xf>
    <xf numFmtId="0" fontId="14" fillId="9" borderId="23" xfId="0" applyFont="1" applyFill="1" applyBorder="1" applyAlignment="1">
      <alignment horizontal="left" vertical="center" wrapText="1"/>
    </xf>
    <xf numFmtId="0" fontId="14" fillId="9" borderId="6" xfId="0" applyFont="1" applyFill="1" applyBorder="1" applyAlignment="1">
      <alignment horizontal="left" vertical="center" wrapText="1"/>
    </xf>
    <xf numFmtId="0" fontId="14" fillId="9" borderId="5"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18" xfId="0" applyFont="1" applyFill="1" applyBorder="1" applyAlignment="1">
      <alignment horizontal="center" vertical="center"/>
    </xf>
    <xf numFmtId="0" fontId="14" fillId="9" borderId="17" xfId="0" applyFont="1" applyFill="1" applyBorder="1" applyAlignment="1">
      <alignment horizontal="center" vertical="center"/>
    </xf>
    <xf numFmtId="0" fontId="14" fillId="9" borderId="40" xfId="0" applyFont="1" applyFill="1" applyBorder="1" applyAlignment="1">
      <alignment horizontal="center" vertical="center"/>
    </xf>
    <xf numFmtId="170" fontId="14" fillId="6" borderId="7" xfId="0" applyNumberFormat="1" applyFont="1" applyFill="1" applyBorder="1" applyAlignment="1">
      <alignment horizontal="center"/>
    </xf>
    <xf numFmtId="170" fontId="14" fillId="6" borderId="38" xfId="0" applyNumberFormat="1" applyFont="1" applyFill="1" applyBorder="1" applyAlignment="1">
      <alignment horizontal="center"/>
    </xf>
    <xf numFmtId="171" fontId="14" fillId="6" borderId="38" xfId="0" applyNumberFormat="1" applyFont="1" applyFill="1" applyBorder="1" applyAlignment="1">
      <alignment horizontal="center"/>
    </xf>
    <xf numFmtId="0" fontId="14" fillId="9" borderId="31" xfId="0" applyFont="1" applyFill="1" applyBorder="1" applyAlignment="1">
      <alignment horizontal="center" vertical="center"/>
    </xf>
    <xf numFmtId="0" fontId="14" fillId="9" borderId="21" xfId="0" quotePrefix="1" applyFont="1" applyFill="1" applyBorder="1" applyAlignment="1">
      <alignment horizontal="center" vertical="center" wrapText="1"/>
    </xf>
    <xf numFmtId="0" fontId="14" fillId="9" borderId="13" xfId="0" applyFont="1" applyFill="1" applyBorder="1" applyAlignment="1">
      <alignment horizontal="center" vertical="center"/>
    </xf>
    <xf numFmtId="0" fontId="14" fillId="9" borderId="6" xfId="0" quotePrefix="1" applyFont="1" applyFill="1" applyBorder="1" applyAlignment="1">
      <alignment horizontal="center" vertical="center" wrapText="1"/>
    </xf>
    <xf numFmtId="0" fontId="14" fillId="9" borderId="20" xfId="0" applyFont="1" applyFill="1" applyBorder="1" applyAlignment="1">
      <alignment horizontal="center" vertical="center"/>
    </xf>
    <xf numFmtId="0" fontId="14" fillId="9" borderId="3"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9" borderId="13" xfId="0" applyFont="1" applyFill="1" applyBorder="1" applyAlignment="1">
      <alignment horizontal="center" vertical="center" wrapText="1"/>
    </xf>
    <xf numFmtId="0" fontId="14" fillId="9" borderId="24" xfId="0" applyFont="1" applyFill="1" applyBorder="1" applyAlignment="1">
      <alignment horizontal="left" vertical="center" wrapText="1"/>
    </xf>
    <xf numFmtId="0" fontId="14" fillId="9" borderId="25" xfId="0" applyFont="1" applyFill="1" applyBorder="1" applyAlignment="1">
      <alignment horizontal="left" vertical="center" wrapText="1"/>
    </xf>
    <xf numFmtId="0" fontId="14" fillId="9" borderId="42" xfId="0" quotePrefix="1" applyFont="1" applyFill="1" applyBorder="1" applyAlignment="1">
      <alignment horizontal="center" vertical="center" wrapText="1"/>
    </xf>
    <xf numFmtId="0" fontId="14" fillId="9" borderId="26" xfId="0" quotePrefix="1" applyFont="1" applyFill="1" applyBorder="1" applyAlignment="1">
      <alignment horizontal="center" vertical="center" wrapText="1"/>
    </xf>
    <xf numFmtId="0" fontId="14" fillId="9" borderId="23" xfId="0" applyFont="1" applyFill="1" applyBorder="1" applyAlignment="1">
      <alignment horizontal="center" vertical="center" wrapText="1"/>
    </xf>
    <xf numFmtId="0" fontId="14" fillId="9" borderId="38" xfId="0" applyFont="1" applyFill="1" applyBorder="1" applyAlignment="1">
      <alignment horizontal="center" vertical="center" wrapText="1"/>
    </xf>
    <xf numFmtId="0" fontId="14" fillId="9" borderId="24" xfId="0" quotePrefix="1" applyFont="1" applyFill="1" applyBorder="1" applyAlignment="1">
      <alignment horizontal="center" vertical="center" wrapText="1"/>
    </xf>
    <xf numFmtId="0" fontId="14" fillId="9" borderId="24" xfId="0" applyFont="1" applyFill="1" applyBorder="1" applyAlignment="1">
      <alignment horizontal="center" vertical="center" wrapText="1"/>
    </xf>
    <xf numFmtId="0" fontId="14" fillId="9" borderId="42" xfId="0" applyFont="1" applyFill="1" applyBorder="1" applyAlignment="1">
      <alignment horizontal="center" vertical="center" wrapText="1"/>
    </xf>
    <xf numFmtId="0" fontId="14" fillId="9" borderId="37" xfId="0" applyFont="1" applyFill="1" applyBorder="1" applyAlignment="1">
      <alignment horizontal="center" vertical="center" wrapText="1"/>
    </xf>
    <xf numFmtId="0" fontId="14" fillId="9" borderId="34" xfId="0" applyFont="1" applyFill="1" applyBorder="1" applyAlignment="1">
      <alignment horizontal="center" vertical="center"/>
    </xf>
    <xf numFmtId="0" fontId="14" fillId="9" borderId="24" xfId="0" applyFont="1" applyFill="1" applyBorder="1" applyAlignment="1">
      <alignment horizontal="left" vertical="center"/>
    </xf>
    <xf numFmtId="0" fontId="14" fillId="9" borderId="30" xfId="0" quotePrefix="1" applyFont="1" applyFill="1" applyBorder="1" applyAlignment="1">
      <alignment horizontal="center" vertical="center" wrapText="1"/>
    </xf>
    <xf numFmtId="0" fontId="14" fillId="9" borderId="16" xfId="0" applyFont="1" applyFill="1" applyBorder="1" applyAlignment="1">
      <alignment vertical="center"/>
    </xf>
    <xf numFmtId="0" fontId="14" fillId="9" borderId="27" xfId="0" applyFont="1" applyFill="1" applyBorder="1" applyAlignment="1">
      <alignment vertical="center" wrapText="1"/>
    </xf>
    <xf numFmtId="0" fontId="14" fillId="9" borderId="44" xfId="0" applyFont="1" applyFill="1" applyBorder="1" applyAlignment="1">
      <alignment vertical="center" wrapText="1"/>
    </xf>
    <xf numFmtId="0" fontId="14" fillId="9" borderId="34" xfId="0" applyFont="1" applyFill="1" applyBorder="1" applyAlignment="1">
      <alignment horizontal="center" vertical="center" wrapText="1"/>
    </xf>
    <xf numFmtId="0" fontId="14" fillId="9" borderId="31" xfId="0" applyFont="1" applyFill="1" applyBorder="1" applyAlignment="1">
      <alignment horizontal="center" vertical="center" wrapText="1"/>
    </xf>
    <xf numFmtId="0" fontId="14" fillId="9" borderId="19" xfId="0" applyFont="1" applyFill="1" applyBorder="1" applyAlignment="1">
      <alignment horizontal="center" vertical="center"/>
    </xf>
    <xf numFmtId="0" fontId="14" fillId="9" borderId="41" xfId="0" applyFont="1" applyFill="1" applyBorder="1" applyAlignment="1">
      <alignment horizontal="center" vertical="center"/>
    </xf>
    <xf numFmtId="0" fontId="13" fillId="9" borderId="20" xfId="0" applyFont="1" applyFill="1" applyBorder="1" applyAlignment="1">
      <alignment vertical="center" wrapText="1"/>
    </xf>
    <xf numFmtId="0" fontId="14" fillId="9" borderId="30" xfId="0" applyFont="1" applyFill="1" applyBorder="1" applyAlignment="1">
      <alignment horizontal="left" vertical="center" wrapText="1"/>
    </xf>
    <xf numFmtId="0" fontId="13" fillId="9" borderId="41" xfId="0" applyFont="1" applyFill="1" applyBorder="1" applyAlignment="1">
      <alignment vertical="center" wrapText="1"/>
    </xf>
    <xf numFmtId="0" fontId="14" fillId="9" borderId="57" xfId="0" applyFont="1" applyFill="1" applyBorder="1" applyAlignment="1">
      <alignment horizontal="left" vertical="center" wrapText="1"/>
    </xf>
    <xf numFmtId="0" fontId="13" fillId="9" borderId="54" xfId="0" applyFont="1" applyFill="1" applyBorder="1"/>
    <xf numFmtId="0" fontId="14" fillId="9" borderId="59" xfId="0" applyFont="1" applyFill="1" applyBorder="1" applyAlignment="1">
      <alignment horizontal="left" vertical="center" wrapText="1"/>
    </xf>
    <xf numFmtId="0" fontId="14" fillId="9" borderId="9" xfId="0" applyFont="1" applyFill="1" applyBorder="1" applyAlignment="1">
      <alignment horizontal="center" vertical="center" wrapText="1"/>
    </xf>
    <xf numFmtId="0" fontId="14" fillId="9" borderId="7"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0" xfId="0" applyFont="1" applyFill="1" applyAlignment="1">
      <alignment horizontal="center" vertical="center" wrapText="1"/>
    </xf>
    <xf numFmtId="0" fontId="12" fillId="6" borderId="41" xfId="0" applyFont="1" applyFill="1" applyBorder="1"/>
    <xf numFmtId="0" fontId="12" fillId="6" borderId="19" xfId="0" applyFont="1" applyFill="1" applyBorder="1"/>
    <xf numFmtId="0" fontId="26" fillId="9" borderId="58" xfId="0" applyFont="1" applyFill="1" applyBorder="1" applyAlignment="1">
      <alignment horizontal="center" vertical="center"/>
    </xf>
    <xf numFmtId="0" fontId="26" fillId="9" borderId="37" xfId="0" applyFont="1" applyFill="1" applyBorder="1" applyAlignment="1">
      <alignment horizontal="center" vertical="center"/>
    </xf>
    <xf numFmtId="0" fontId="26" fillId="9" borderId="57" xfId="0" applyFont="1" applyFill="1" applyBorder="1" applyAlignment="1">
      <alignment horizontal="center" vertical="center"/>
    </xf>
    <xf numFmtId="0" fontId="14" fillId="7" borderId="5"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4" fillId="7" borderId="11"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2" fillId="0" borderId="0" xfId="0" applyFont="1" applyAlignment="1">
      <alignment horizontal="center" vertical="center"/>
    </xf>
    <xf numFmtId="0" fontId="7" fillId="0" borderId="0" xfId="0" applyFont="1" applyAlignment="1">
      <alignment horizontal="center" vertical="center"/>
    </xf>
    <xf numFmtId="0" fontId="13" fillId="0" borderId="0" xfId="0" applyFont="1" applyAlignment="1">
      <alignment horizontal="center" vertical="center"/>
    </xf>
    <xf numFmtId="0" fontId="7" fillId="0" borderId="9" xfId="0" applyFont="1" applyBorder="1" applyAlignment="1">
      <alignment horizontal="center" vertical="center"/>
    </xf>
    <xf numFmtId="171" fontId="13" fillId="0" borderId="29" xfId="0" applyNumberFormat="1" applyFont="1" applyBorder="1" applyAlignment="1">
      <alignment horizontal="center" vertical="center"/>
    </xf>
    <xf numFmtId="170" fontId="7" fillId="0" borderId="2" xfId="9" applyNumberFormat="1" applyFont="1" applyBorder="1" applyAlignment="1">
      <alignment horizontal="center" vertical="center"/>
    </xf>
    <xf numFmtId="170" fontId="7" fillId="0" borderId="0" xfId="9" applyNumberFormat="1" applyFont="1" applyBorder="1" applyAlignment="1">
      <alignment horizontal="center" vertical="center"/>
    </xf>
    <xf numFmtId="170" fontId="13" fillId="0" borderId="2" xfId="9" applyNumberFormat="1" applyFont="1" applyBorder="1" applyAlignment="1">
      <alignment horizontal="center" vertical="center"/>
    </xf>
    <xf numFmtId="170" fontId="13" fillId="0" borderId="0" xfId="9" applyNumberFormat="1" applyFont="1" applyBorder="1" applyAlignment="1">
      <alignment horizontal="center" vertical="center"/>
    </xf>
    <xf numFmtId="0" fontId="7" fillId="3" borderId="9" xfId="0" applyFont="1" applyFill="1" applyBorder="1" applyAlignment="1">
      <alignment horizontal="center" vertical="center"/>
    </xf>
    <xf numFmtId="171" fontId="7" fillId="3" borderId="0" xfId="0" applyNumberFormat="1" applyFont="1" applyFill="1" applyAlignment="1">
      <alignment horizontal="center" vertical="center"/>
    </xf>
    <xf numFmtId="171" fontId="13" fillId="3" borderId="0" xfId="0" applyNumberFormat="1" applyFont="1" applyFill="1" applyAlignment="1">
      <alignment horizontal="center" vertical="center"/>
    </xf>
    <xf numFmtId="171" fontId="7" fillId="3" borderId="29" xfId="0" applyNumberFormat="1" applyFont="1" applyFill="1" applyBorder="1" applyAlignment="1">
      <alignment horizontal="center" vertical="center"/>
    </xf>
    <xf numFmtId="171" fontId="7" fillId="3" borderId="2" xfId="12" applyNumberFormat="1" applyFont="1" applyFill="1" applyBorder="1" applyAlignment="1">
      <alignment horizontal="center" vertical="center"/>
    </xf>
    <xf numFmtId="171" fontId="7" fillId="3" borderId="0" xfId="12" applyNumberFormat="1" applyFont="1" applyFill="1" applyBorder="1" applyAlignment="1">
      <alignment horizontal="center" vertical="center"/>
    </xf>
    <xf numFmtId="171" fontId="13" fillId="3" borderId="9" xfId="12" applyNumberFormat="1" applyFont="1" applyFill="1" applyBorder="1" applyAlignment="1">
      <alignment horizontal="center" vertical="center"/>
    </xf>
    <xf numFmtId="0" fontId="12" fillId="6" borderId="6" xfId="0" applyFont="1" applyFill="1" applyBorder="1" applyAlignment="1">
      <alignment horizontal="center" vertical="center"/>
    </xf>
    <xf numFmtId="171" fontId="14" fillId="6" borderId="7" xfId="0" applyNumberFormat="1" applyFont="1" applyFill="1" applyBorder="1" applyAlignment="1">
      <alignment horizontal="center" vertical="center"/>
    </xf>
    <xf numFmtId="171" fontId="14" fillId="6" borderId="21" xfId="0" applyNumberFormat="1" applyFont="1" applyFill="1" applyBorder="1" applyAlignment="1">
      <alignment horizontal="center" vertical="center"/>
    </xf>
    <xf numFmtId="170" fontId="14" fillId="6" borderId="10" xfId="9" applyNumberFormat="1" applyFont="1" applyFill="1" applyBorder="1" applyAlignment="1">
      <alignment horizontal="center" vertical="center"/>
    </xf>
    <xf numFmtId="170" fontId="14" fillId="6" borderId="11" xfId="9" applyNumberFormat="1" applyFont="1" applyFill="1" applyBorder="1" applyAlignment="1">
      <alignment horizontal="center" vertical="center"/>
    </xf>
    <xf numFmtId="0" fontId="12" fillId="0" borderId="6" xfId="0" applyFont="1" applyBorder="1" applyAlignment="1">
      <alignment horizontal="center" vertical="center"/>
    </xf>
    <xf numFmtId="171" fontId="14" fillId="0" borderId="7" xfId="0" applyNumberFormat="1" applyFont="1" applyBorder="1" applyAlignment="1">
      <alignment horizontal="center" vertical="center"/>
    </xf>
    <xf numFmtId="171" fontId="14" fillId="0" borderId="21" xfId="0" applyNumberFormat="1" applyFont="1" applyBorder="1" applyAlignment="1">
      <alignment horizontal="center" vertical="center"/>
    </xf>
    <xf numFmtId="170" fontId="14" fillId="0" borderId="10" xfId="9" applyNumberFormat="1" applyFont="1" applyBorder="1" applyAlignment="1">
      <alignment horizontal="center" vertical="center"/>
    </xf>
    <xf numFmtId="170" fontId="14" fillId="0" borderId="11" xfId="9" applyNumberFormat="1" applyFont="1" applyBorder="1" applyAlignment="1">
      <alignment horizontal="center" vertical="center"/>
    </xf>
    <xf numFmtId="0" fontId="12" fillId="0" borderId="25" xfId="0" applyFont="1" applyBorder="1" applyAlignment="1">
      <alignment horizontal="center" vertical="center"/>
    </xf>
    <xf numFmtId="171" fontId="12" fillId="0" borderId="26" xfId="0" applyNumberFormat="1" applyFont="1" applyBorder="1" applyAlignment="1">
      <alignment horizontal="center" vertical="center"/>
    </xf>
    <xf numFmtId="171" fontId="14" fillId="0" borderId="26" xfId="0" applyNumberFormat="1" applyFont="1" applyBorder="1" applyAlignment="1">
      <alignment horizontal="center" vertical="center"/>
    </xf>
    <xf numFmtId="171" fontId="12" fillId="0" borderId="30" xfId="0" applyNumberFormat="1" applyFont="1" applyBorder="1" applyAlignment="1">
      <alignment horizontal="center" vertical="center"/>
    </xf>
    <xf numFmtId="170" fontId="14" fillId="0" borderId="5" xfId="9" applyNumberFormat="1" applyFont="1" applyBorder="1" applyAlignment="1">
      <alignment horizontal="center" vertical="center"/>
    </xf>
    <xf numFmtId="170" fontId="14" fillId="0" borderId="7" xfId="9" applyNumberFormat="1" applyFont="1" applyBorder="1" applyAlignment="1">
      <alignment horizontal="center" vertical="center"/>
    </xf>
    <xf numFmtId="167" fontId="13" fillId="0" borderId="0" xfId="12" applyNumberFormat="1" applyFont="1" applyBorder="1" applyAlignment="1">
      <alignment horizontal="center" vertical="center"/>
    </xf>
    <xf numFmtId="166" fontId="13" fillId="0" borderId="0" xfId="9" applyNumberFormat="1" applyFont="1" applyBorder="1" applyAlignment="1">
      <alignment horizontal="center" vertical="center"/>
    </xf>
    <xf numFmtId="166" fontId="13" fillId="0" borderId="29" xfId="9" applyNumberFormat="1" applyFont="1" applyBorder="1" applyAlignment="1">
      <alignment horizontal="center" vertical="center"/>
    </xf>
    <xf numFmtId="166" fontId="13" fillId="0" borderId="0" xfId="0" applyNumberFormat="1" applyFont="1" applyAlignment="1">
      <alignment horizontal="center" vertical="center"/>
    </xf>
    <xf numFmtId="166" fontId="13" fillId="0" borderId="29" xfId="0" applyNumberFormat="1" applyFont="1" applyBorder="1" applyAlignment="1">
      <alignment horizontal="center" vertical="center"/>
    </xf>
    <xf numFmtId="3" fontId="13" fillId="0" borderId="0" xfId="0" applyNumberFormat="1" applyFont="1" applyAlignment="1">
      <alignment horizontal="center" vertical="center"/>
    </xf>
    <xf numFmtId="0" fontId="13" fillId="0" borderId="29" xfId="0" applyFont="1" applyBorder="1" applyAlignment="1">
      <alignment horizontal="center" vertical="center"/>
    </xf>
    <xf numFmtId="166" fontId="0" fillId="0" borderId="0" xfId="9" applyNumberFormat="1" applyFont="1" applyBorder="1" applyAlignment="1">
      <alignment horizontal="center" vertical="center"/>
    </xf>
    <xf numFmtId="170" fontId="7" fillId="0" borderId="10" xfId="9" applyNumberFormat="1" applyFont="1" applyBorder="1" applyAlignment="1">
      <alignment horizontal="center" vertical="center"/>
    </xf>
    <xf numFmtId="170" fontId="7" fillId="0" borderId="11" xfId="9" applyNumberFormat="1" applyFont="1" applyBorder="1" applyAlignment="1">
      <alignment horizontal="center" vertical="center"/>
    </xf>
    <xf numFmtId="170" fontId="14" fillId="6" borderId="5" xfId="9" applyNumberFormat="1" applyFont="1" applyFill="1" applyBorder="1" applyAlignment="1">
      <alignment horizontal="center" vertical="center"/>
    </xf>
    <xf numFmtId="170" fontId="14" fillId="6" borderId="7" xfId="9" applyNumberFormat="1" applyFont="1" applyFill="1" applyBorder="1" applyAlignment="1">
      <alignment horizontal="center" vertical="center"/>
    </xf>
    <xf numFmtId="9" fontId="13" fillId="0" borderId="0" xfId="9" applyFont="1" applyBorder="1" applyAlignment="1">
      <alignment horizontal="center" vertical="center"/>
    </xf>
    <xf numFmtId="165" fontId="13" fillId="0" borderId="0" xfId="0" applyNumberFormat="1" applyFont="1" applyAlignment="1">
      <alignment horizontal="center" vertical="center"/>
    </xf>
    <xf numFmtId="171" fontId="13" fillId="0" borderId="2" xfId="0" applyNumberFormat="1" applyFont="1" applyBorder="1" applyAlignment="1">
      <alignment horizontal="center" vertical="center"/>
    </xf>
    <xf numFmtId="171" fontId="13" fillId="0" borderId="9" xfId="0" applyNumberFormat="1" applyFont="1" applyBorder="1" applyAlignment="1">
      <alignment horizontal="center" vertical="center"/>
    </xf>
    <xf numFmtId="172" fontId="7" fillId="3" borderId="0" xfId="0" applyNumberFormat="1" applyFont="1" applyFill="1" applyAlignment="1">
      <alignment horizontal="center" vertical="center"/>
    </xf>
    <xf numFmtId="172" fontId="7" fillId="3" borderId="29" xfId="0" applyNumberFormat="1" applyFont="1" applyFill="1" applyBorder="1" applyAlignment="1">
      <alignment horizontal="center" vertical="center"/>
    </xf>
    <xf numFmtId="171" fontId="7" fillId="3" borderId="2" xfId="0" applyNumberFormat="1" applyFont="1" applyFill="1" applyBorder="1" applyAlignment="1">
      <alignment horizontal="center" vertical="center"/>
    </xf>
    <xf numFmtId="171" fontId="7" fillId="3" borderId="9" xfId="0" applyNumberFormat="1" applyFont="1" applyFill="1" applyBorder="1" applyAlignment="1">
      <alignment horizontal="center" vertical="center"/>
    </xf>
    <xf numFmtId="172" fontId="14" fillId="6" borderId="7" xfId="0" applyNumberFormat="1" applyFont="1" applyFill="1" applyBorder="1" applyAlignment="1">
      <alignment horizontal="center" vertical="center"/>
    </xf>
    <xf numFmtId="172" fontId="14" fillId="6" borderId="21" xfId="0" applyNumberFormat="1" applyFont="1" applyFill="1" applyBorder="1" applyAlignment="1">
      <alignment horizontal="center" vertical="center"/>
    </xf>
    <xf numFmtId="171" fontId="14" fillId="6" borderId="5" xfId="0" applyNumberFormat="1" applyFont="1" applyFill="1" applyBorder="1" applyAlignment="1">
      <alignment horizontal="center" vertical="center"/>
    </xf>
    <xf numFmtId="171" fontId="14" fillId="6" borderId="6" xfId="0" applyNumberFormat="1" applyFont="1" applyFill="1" applyBorder="1" applyAlignment="1">
      <alignment horizontal="center" vertical="center"/>
    </xf>
    <xf numFmtId="172" fontId="14" fillId="0" borderId="7" xfId="0" applyNumberFormat="1" applyFont="1" applyBorder="1" applyAlignment="1">
      <alignment horizontal="center" vertical="center"/>
    </xf>
    <xf numFmtId="172" fontId="14" fillId="0" borderId="21" xfId="0" applyNumberFormat="1" applyFont="1" applyBorder="1" applyAlignment="1">
      <alignment horizontal="center" vertical="center"/>
    </xf>
    <xf numFmtId="171" fontId="14" fillId="0" borderId="5" xfId="0" applyNumberFormat="1" applyFont="1" applyBorder="1" applyAlignment="1">
      <alignment horizontal="center" vertical="center"/>
    </xf>
    <xf numFmtId="171" fontId="14" fillId="0" borderId="6" xfId="0" applyNumberFormat="1" applyFont="1" applyBorder="1" applyAlignment="1">
      <alignment horizontal="center" vertical="center"/>
    </xf>
    <xf numFmtId="172" fontId="12" fillId="0" borderId="26" xfId="0" applyNumberFormat="1" applyFont="1" applyBorder="1" applyAlignment="1">
      <alignment horizontal="center" vertical="center"/>
    </xf>
    <xf numFmtId="172" fontId="12" fillId="0" borderId="30" xfId="0" applyNumberFormat="1" applyFont="1" applyBorder="1" applyAlignment="1">
      <alignment horizontal="center" vertical="center"/>
    </xf>
    <xf numFmtId="171" fontId="14" fillId="0" borderId="0" xfId="0" applyNumberFormat="1" applyFont="1" applyAlignment="1">
      <alignment horizontal="center" vertical="center"/>
    </xf>
    <xf numFmtId="0" fontId="13" fillId="0" borderId="63" xfId="0" applyFont="1" applyBorder="1" applyAlignment="1">
      <alignment horizontal="center" vertical="center"/>
    </xf>
    <xf numFmtId="0" fontId="13" fillId="0" borderId="64" xfId="0" applyFont="1" applyBorder="1" applyAlignment="1">
      <alignment horizontal="center" vertical="center"/>
    </xf>
    <xf numFmtId="171" fontId="12" fillId="0" borderId="9" xfId="12" applyNumberFormat="1" applyFont="1" applyBorder="1" applyAlignment="1">
      <alignment vertical="center"/>
    </xf>
    <xf numFmtId="171" fontId="12" fillId="3" borderId="9" xfId="12" applyNumberFormat="1" applyFont="1" applyFill="1" applyBorder="1" applyAlignment="1">
      <alignment vertical="center"/>
    </xf>
    <xf numFmtId="171" fontId="12" fillId="16" borderId="6" xfId="12" applyNumberFormat="1" applyFont="1" applyFill="1" applyBorder="1" applyAlignment="1">
      <alignment horizontal="center" vertical="center"/>
    </xf>
    <xf numFmtId="170" fontId="12" fillId="0" borderId="12" xfId="9" applyNumberFormat="1" applyFont="1" applyBorder="1" applyAlignment="1">
      <alignment horizontal="center"/>
    </xf>
    <xf numFmtId="170" fontId="12" fillId="0" borderId="9" xfId="9" applyNumberFormat="1" applyFont="1" applyBorder="1" applyAlignment="1">
      <alignment horizontal="center"/>
    </xf>
    <xf numFmtId="170" fontId="12" fillId="3" borderId="9" xfId="12" applyNumberFormat="1" applyFont="1" applyFill="1" applyBorder="1" applyAlignment="1">
      <alignment horizontal="center" vertical="center"/>
    </xf>
    <xf numFmtId="170" fontId="12" fillId="16" borderId="12" xfId="9" applyNumberFormat="1" applyFont="1" applyFill="1" applyBorder="1" applyAlignment="1">
      <alignment horizontal="center"/>
    </xf>
    <xf numFmtId="170" fontId="12" fillId="0" borderId="6" xfId="9" applyNumberFormat="1" applyFont="1" applyBorder="1" applyAlignment="1">
      <alignment horizontal="center"/>
    </xf>
    <xf numFmtId="166" fontId="14" fillId="0" borderId="0" xfId="9" applyNumberFormat="1" applyFont="1" applyFill="1" applyBorder="1" applyAlignment="1">
      <alignment horizontal="center" vertical="center"/>
    </xf>
    <xf numFmtId="170" fontId="13" fillId="0" borderId="2" xfId="0" applyNumberFormat="1" applyFont="1" applyBorder="1" applyAlignment="1">
      <alignment horizontal="center" vertical="center"/>
    </xf>
    <xf numFmtId="170" fontId="7" fillId="0" borderId="0" xfId="0" applyNumberFormat="1" applyFont="1" applyAlignment="1">
      <alignment horizontal="center" vertical="center"/>
    </xf>
    <xf numFmtId="170" fontId="13" fillId="0" borderId="0" xfId="0" applyNumberFormat="1" applyFont="1" applyAlignment="1">
      <alignment horizontal="center" vertical="center"/>
    </xf>
    <xf numFmtId="170" fontId="13" fillId="0" borderId="9" xfId="0" applyNumberFormat="1" applyFont="1" applyBorder="1" applyAlignment="1">
      <alignment horizontal="center" vertical="center"/>
    </xf>
    <xf numFmtId="0" fontId="22" fillId="0" borderId="0" xfId="0" applyFont="1" applyAlignment="1">
      <alignment horizontal="center" vertical="center"/>
    </xf>
    <xf numFmtId="170" fontId="7" fillId="3" borderId="2" xfId="0" applyNumberFormat="1" applyFont="1" applyFill="1" applyBorder="1" applyAlignment="1">
      <alignment horizontal="center" vertical="center"/>
    </xf>
    <xf numFmtId="170" fontId="7" fillId="3" borderId="0" xfId="0" applyNumberFormat="1" applyFont="1" applyFill="1" applyAlignment="1">
      <alignment horizontal="center" vertical="center"/>
    </xf>
    <xf numFmtId="170" fontId="13" fillId="3" borderId="0" xfId="0" applyNumberFormat="1" applyFont="1" applyFill="1" applyAlignment="1">
      <alignment horizontal="center" vertical="center"/>
    </xf>
    <xf numFmtId="170" fontId="7" fillId="3" borderId="9" xfId="0" applyNumberFormat="1" applyFont="1" applyFill="1" applyBorder="1" applyAlignment="1">
      <alignment horizontal="center" vertical="center"/>
    </xf>
    <xf numFmtId="170" fontId="14" fillId="0" borderId="5" xfId="0" applyNumberFormat="1" applyFont="1" applyBorder="1" applyAlignment="1">
      <alignment horizontal="center" vertical="center"/>
    </xf>
    <xf numFmtId="170" fontId="14" fillId="0" borderId="7" xfId="0" applyNumberFormat="1" applyFont="1" applyBorder="1" applyAlignment="1">
      <alignment horizontal="center" vertical="center"/>
    </xf>
    <xf numFmtId="170" fontId="14" fillId="0" borderId="6" xfId="0" applyNumberFormat="1" applyFont="1" applyBorder="1" applyAlignment="1">
      <alignment horizontal="center" vertical="center"/>
    </xf>
    <xf numFmtId="170" fontId="0" fillId="0" borderId="0" xfId="0" applyNumberFormat="1" applyAlignment="1">
      <alignment horizontal="center" vertical="center"/>
    </xf>
    <xf numFmtId="171" fontId="14" fillId="0" borderId="11" xfId="0" applyNumberFormat="1" applyFont="1" applyBorder="1" applyAlignment="1">
      <alignment horizontal="center" vertical="center"/>
    </xf>
    <xf numFmtId="171" fontId="14" fillId="0" borderId="32" xfId="0" applyNumberFormat="1" applyFont="1" applyBorder="1" applyAlignment="1">
      <alignment horizontal="center" vertical="center"/>
    </xf>
    <xf numFmtId="166" fontId="13" fillId="0" borderId="5" xfId="0" applyNumberFormat="1" applyFont="1" applyBorder="1" applyAlignment="1">
      <alignment horizontal="center" vertical="center"/>
    </xf>
    <xf numFmtId="166" fontId="13" fillId="0" borderId="7" xfId="0" applyNumberFormat="1" applyFont="1" applyBorder="1" applyAlignment="1">
      <alignment horizontal="center" vertical="center"/>
    </xf>
    <xf numFmtId="166" fontId="13" fillId="0" borderId="5" xfId="9" applyNumberFormat="1" applyFont="1" applyFill="1" applyBorder="1" applyAlignment="1">
      <alignment horizontal="center" vertical="center"/>
    </xf>
    <xf numFmtId="173" fontId="7" fillId="0" borderId="2" xfId="12" applyNumberFormat="1" applyFont="1" applyBorder="1" applyAlignment="1">
      <alignment horizontal="center" vertical="center"/>
    </xf>
    <xf numFmtId="173" fontId="7" fillId="0" borderId="0" xfId="12" applyNumberFormat="1" applyFont="1" applyBorder="1" applyAlignment="1">
      <alignment horizontal="center" vertical="center"/>
    </xf>
    <xf numFmtId="173" fontId="13" fillId="0" borderId="9" xfId="12" applyNumberFormat="1" applyFont="1" applyBorder="1" applyAlignment="1">
      <alignment horizontal="center" vertical="center"/>
    </xf>
    <xf numFmtId="173" fontId="12" fillId="0" borderId="5" xfId="12" applyNumberFormat="1" applyFont="1" applyBorder="1" applyAlignment="1">
      <alignment horizontal="center" vertical="center"/>
    </xf>
    <xf numFmtId="173" fontId="12" fillId="0" borderId="7" xfId="12" applyNumberFormat="1" applyFont="1" applyBorder="1" applyAlignment="1">
      <alignment horizontal="center" vertical="center"/>
    </xf>
    <xf numFmtId="173" fontId="12" fillId="0" borderId="6" xfId="12" applyNumberFormat="1" applyFont="1" applyBorder="1" applyAlignment="1">
      <alignment horizontal="center" vertical="center"/>
    </xf>
    <xf numFmtId="173" fontId="13" fillId="0" borderId="0" xfId="0" applyNumberFormat="1" applyFont="1" applyAlignment="1">
      <alignment horizontal="center" vertical="center"/>
    </xf>
    <xf numFmtId="173" fontId="7" fillId="0" borderId="0" xfId="0" applyNumberFormat="1" applyFont="1" applyAlignment="1">
      <alignment horizontal="center" vertical="center"/>
    </xf>
    <xf numFmtId="173" fontId="13" fillId="0" borderId="29" xfId="0" applyNumberFormat="1" applyFont="1" applyBorder="1" applyAlignment="1">
      <alignment horizontal="center" vertical="center"/>
    </xf>
    <xf numFmtId="167" fontId="13" fillId="0" borderId="10" xfId="12" applyNumberFormat="1" applyFont="1" applyFill="1" applyBorder="1" applyAlignment="1">
      <alignment horizontal="center" vertical="center"/>
    </xf>
    <xf numFmtId="167" fontId="13" fillId="0" borderId="11" xfId="12" applyNumberFormat="1" applyFont="1" applyFill="1" applyBorder="1" applyAlignment="1">
      <alignment horizontal="center" vertical="center"/>
    </xf>
    <xf numFmtId="167" fontId="13" fillId="0" borderId="12" xfId="12" applyNumberFormat="1" applyFont="1" applyFill="1" applyBorder="1" applyAlignment="1">
      <alignment horizontal="center" vertical="center"/>
    </xf>
    <xf numFmtId="173" fontId="13" fillId="0" borderId="26" xfId="0" applyNumberFormat="1" applyFont="1" applyBorder="1" applyAlignment="1">
      <alignment horizontal="center" vertical="center"/>
    </xf>
    <xf numFmtId="173" fontId="13" fillId="0" borderId="30" xfId="0" applyNumberFormat="1" applyFont="1" applyBorder="1" applyAlignment="1">
      <alignment horizontal="center" vertical="center"/>
    </xf>
    <xf numFmtId="167" fontId="13" fillId="0" borderId="3" xfId="12" applyNumberFormat="1" applyFont="1" applyFill="1" applyBorder="1" applyAlignment="1">
      <alignment horizontal="center" vertical="center"/>
    </xf>
    <xf numFmtId="167" fontId="13" fillId="0" borderId="4" xfId="12" applyNumberFormat="1" applyFont="1" applyFill="1" applyBorder="1" applyAlignment="1">
      <alignment horizontal="center" vertical="center"/>
    </xf>
    <xf numFmtId="167" fontId="13" fillId="0" borderId="13" xfId="12" applyNumberFormat="1" applyFont="1" applyFill="1" applyBorder="1" applyAlignment="1">
      <alignment horizontal="center" vertical="center"/>
    </xf>
    <xf numFmtId="173" fontId="13" fillId="0" borderId="3" xfId="0" applyNumberFormat="1" applyFont="1" applyBorder="1" applyAlignment="1">
      <alignment horizontal="center" vertical="center"/>
    </xf>
    <xf numFmtId="173" fontId="13" fillId="0" borderId="4" xfId="0" applyNumberFormat="1" applyFont="1" applyBorder="1" applyAlignment="1">
      <alignment horizontal="center" vertical="center"/>
    </xf>
    <xf numFmtId="173" fontId="13" fillId="0" borderId="13" xfId="9" applyNumberFormat="1" applyFont="1" applyBorder="1" applyAlignment="1">
      <alignment horizontal="center" vertical="center"/>
    </xf>
    <xf numFmtId="167" fontId="12" fillId="0" borderId="5" xfId="0" applyNumberFormat="1" applyFont="1" applyBorder="1" applyAlignment="1">
      <alignment horizontal="center" vertical="center"/>
    </xf>
    <xf numFmtId="167" fontId="12" fillId="0" borderId="7" xfId="0" applyNumberFormat="1" applyFont="1" applyBorder="1" applyAlignment="1">
      <alignment horizontal="center" vertical="center"/>
    </xf>
    <xf numFmtId="167" fontId="12" fillId="0" borderId="6" xfId="0" applyNumberFormat="1" applyFont="1" applyBorder="1" applyAlignment="1">
      <alignment horizontal="center" vertical="center"/>
    </xf>
    <xf numFmtId="171" fontId="7" fillId="3" borderId="39" xfId="0" applyNumberFormat="1" applyFont="1" applyFill="1" applyBorder="1" applyAlignment="1">
      <alignment horizontal="center" vertical="center"/>
    </xf>
    <xf numFmtId="171" fontId="7" fillId="0" borderId="2" xfId="0" applyNumberFormat="1" applyFont="1" applyBorder="1" applyAlignment="1">
      <alignment horizontal="center" vertical="center"/>
    </xf>
    <xf numFmtId="171" fontId="14" fillId="0" borderId="38" xfId="0" applyNumberFormat="1" applyFont="1" applyBorder="1" applyAlignment="1">
      <alignment horizontal="center" vertical="center"/>
    </xf>
    <xf numFmtId="171" fontId="12" fillId="0" borderId="37" xfId="0" applyNumberFormat="1" applyFont="1" applyBorder="1" applyAlignment="1">
      <alignment horizontal="center" vertical="center"/>
    </xf>
    <xf numFmtId="171" fontId="7" fillId="0" borderId="33" xfId="0" applyNumberFormat="1" applyFont="1" applyBorder="1" applyAlignment="1">
      <alignment horizontal="center" vertical="center"/>
    </xf>
    <xf numFmtId="170" fontId="7" fillId="0" borderId="9" xfId="0" applyNumberFormat="1" applyFont="1" applyBorder="1" applyAlignment="1">
      <alignment horizontal="center" vertical="center"/>
    </xf>
    <xf numFmtId="171" fontId="14" fillId="6" borderId="17" xfId="0" applyNumberFormat="1" applyFont="1" applyFill="1" applyBorder="1" applyAlignment="1">
      <alignment horizontal="center" vertical="center"/>
    </xf>
    <xf numFmtId="171" fontId="14" fillId="6" borderId="20" xfId="0" applyNumberFormat="1" applyFont="1" applyFill="1" applyBorder="1" applyAlignment="1">
      <alignment horizontal="center" vertical="center"/>
    </xf>
    <xf numFmtId="171" fontId="14" fillId="0" borderId="30" xfId="0" applyNumberFormat="1" applyFont="1" applyBorder="1" applyAlignment="1">
      <alignment horizontal="center" vertical="center"/>
    </xf>
    <xf numFmtId="171" fontId="14" fillId="6" borderId="38" xfId="0" applyNumberFormat="1" applyFont="1" applyFill="1" applyBorder="1" applyAlignment="1">
      <alignment horizontal="center" vertical="center"/>
    </xf>
    <xf numFmtId="0" fontId="11" fillId="0" borderId="0" xfId="0" applyFont="1" applyAlignment="1">
      <alignment horizontal="center" vertical="center"/>
    </xf>
    <xf numFmtId="0" fontId="36" fillId="2" borderId="0" xfId="0" applyFont="1" applyFill="1"/>
    <xf numFmtId="0" fontId="37" fillId="2" borderId="0" xfId="0" applyFont="1" applyFill="1"/>
    <xf numFmtId="0" fontId="26" fillId="2" borderId="79"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80" xfId="0" applyFont="1" applyFill="1" applyBorder="1" applyAlignment="1">
      <alignment horizontal="center" vertical="center" wrapText="1"/>
    </xf>
    <xf numFmtId="0" fontId="11" fillId="2" borderId="0" xfId="0" applyFont="1" applyFill="1" applyAlignment="1">
      <alignment horizontal="center" vertical="center"/>
    </xf>
    <xf numFmtId="0" fontId="39" fillId="2" borderId="22" xfId="0" applyFont="1" applyFill="1" applyBorder="1"/>
    <xf numFmtId="0" fontId="39" fillId="2" borderId="9" xfId="0" applyFont="1" applyFill="1" applyBorder="1"/>
    <xf numFmtId="171" fontId="37" fillId="2" borderId="0" xfId="0" applyNumberFormat="1" applyFont="1" applyFill="1" applyAlignment="1">
      <alignment horizontal="center" vertical="center"/>
    </xf>
    <xf numFmtId="171" fontId="39" fillId="2" borderId="0" xfId="0" applyNumberFormat="1" applyFont="1" applyFill="1" applyAlignment="1">
      <alignment horizontal="center" vertical="center"/>
    </xf>
    <xf numFmtId="171" fontId="37" fillId="2" borderId="39" xfId="0" applyNumberFormat="1" applyFont="1" applyFill="1" applyBorder="1" applyAlignment="1">
      <alignment horizontal="center" vertical="center"/>
    </xf>
    <xf numFmtId="0" fontId="37" fillId="2" borderId="0" xfId="0" applyFont="1" applyFill="1" applyAlignment="1">
      <alignment horizontal="center" vertical="center"/>
    </xf>
    <xf numFmtId="171" fontId="37" fillId="2" borderId="16" xfId="0" applyNumberFormat="1" applyFont="1" applyFill="1" applyBorder="1" applyAlignment="1">
      <alignment horizontal="center" vertical="center"/>
    </xf>
    <xf numFmtId="171" fontId="39" fillId="2" borderId="27" xfId="0" applyNumberFormat="1" applyFont="1" applyFill="1" applyBorder="1" applyAlignment="1">
      <alignment horizontal="center" vertical="center"/>
    </xf>
    <xf numFmtId="171" fontId="37" fillId="2" borderId="44" xfId="0" applyNumberFormat="1" applyFont="1" applyFill="1" applyBorder="1" applyAlignment="1">
      <alignment horizontal="center" vertical="center"/>
    </xf>
    <xf numFmtId="170" fontId="39" fillId="2" borderId="22" xfId="12" applyNumberFormat="1" applyFont="1" applyFill="1" applyBorder="1" applyAlignment="1">
      <alignment horizontal="center" vertical="center"/>
    </xf>
    <xf numFmtId="170" fontId="39" fillId="2" borderId="10" xfId="12" applyNumberFormat="1" applyFont="1" applyFill="1" applyBorder="1" applyAlignment="1">
      <alignment horizontal="center" vertical="center"/>
    </xf>
    <xf numFmtId="170" fontId="39" fillId="2" borderId="0" xfId="12" applyNumberFormat="1" applyFont="1" applyFill="1" applyBorder="1" applyAlignment="1">
      <alignment horizontal="center" vertical="center"/>
    </xf>
    <xf numFmtId="170" fontId="39" fillId="2" borderId="32" xfId="12" applyNumberFormat="1" applyFont="1" applyFill="1" applyBorder="1" applyAlignment="1">
      <alignment horizontal="center" vertical="center"/>
    </xf>
    <xf numFmtId="170" fontId="39" fillId="2" borderId="2" xfId="12" applyNumberFormat="1" applyFont="1" applyFill="1" applyBorder="1" applyAlignment="1">
      <alignment horizontal="center" vertical="center"/>
    </xf>
    <xf numFmtId="170" fontId="39" fillId="2" borderId="29" xfId="12" applyNumberFormat="1" applyFont="1" applyFill="1" applyBorder="1" applyAlignment="1">
      <alignment horizontal="center" vertical="center"/>
    </xf>
    <xf numFmtId="166" fontId="37" fillId="2" borderId="39" xfId="9" applyNumberFormat="1" applyFont="1" applyFill="1" applyBorder="1" applyAlignment="1">
      <alignment horizontal="center" vertical="center"/>
    </xf>
    <xf numFmtId="166" fontId="40" fillId="2" borderId="22" xfId="9" applyNumberFormat="1" applyFont="1" applyFill="1" applyBorder="1" applyAlignment="1">
      <alignment horizontal="center" vertical="center"/>
    </xf>
    <xf numFmtId="166" fontId="40" fillId="2" borderId="2" xfId="9" applyNumberFormat="1" applyFont="1" applyFill="1" applyBorder="1" applyAlignment="1">
      <alignment horizontal="center" vertical="center"/>
    </xf>
    <xf numFmtId="166" fontId="40" fillId="2" borderId="39" xfId="9" applyNumberFormat="1" applyFont="1" applyFill="1" applyBorder="1" applyAlignment="1">
      <alignment horizontal="center" vertical="center"/>
    </xf>
    <xf numFmtId="171" fontId="37" fillId="2" borderId="22" xfId="0" applyNumberFormat="1" applyFont="1" applyFill="1" applyBorder="1" applyAlignment="1">
      <alignment horizontal="center" vertical="center"/>
    </xf>
    <xf numFmtId="171" fontId="37" fillId="2" borderId="29" xfId="0" applyNumberFormat="1" applyFont="1" applyFill="1" applyBorder="1" applyAlignment="1">
      <alignment horizontal="center" vertical="center"/>
    </xf>
    <xf numFmtId="0" fontId="41" fillId="2" borderId="22" xfId="0" applyFont="1" applyFill="1" applyBorder="1"/>
    <xf numFmtId="171" fontId="39" fillId="2" borderId="39" xfId="0" applyNumberFormat="1" applyFont="1" applyFill="1" applyBorder="1" applyAlignment="1">
      <alignment horizontal="center" vertical="center"/>
    </xf>
    <xf numFmtId="171" fontId="39" fillId="2" borderId="22" xfId="0" applyNumberFormat="1" applyFont="1" applyFill="1" applyBorder="1" applyAlignment="1">
      <alignment horizontal="center" vertical="center"/>
    </xf>
    <xf numFmtId="166" fontId="39" fillId="2" borderId="39" xfId="9" applyNumberFormat="1" applyFont="1" applyFill="1" applyBorder="1" applyAlignment="1">
      <alignment horizontal="center" vertical="center"/>
    </xf>
    <xf numFmtId="0" fontId="41" fillId="2" borderId="23" xfId="0" applyFont="1" applyFill="1" applyBorder="1"/>
    <xf numFmtId="0" fontId="41" fillId="2" borderId="6" xfId="0" applyFont="1" applyFill="1" applyBorder="1"/>
    <xf numFmtId="171" fontId="38" fillId="2" borderId="7" xfId="0" applyNumberFormat="1" applyFont="1" applyFill="1" applyBorder="1" applyAlignment="1">
      <alignment horizontal="center" vertical="center"/>
    </xf>
    <xf numFmtId="171" fontId="38" fillId="2" borderId="21" xfId="0" applyNumberFormat="1" applyFont="1" applyFill="1" applyBorder="1" applyAlignment="1">
      <alignment horizontal="center" vertical="center"/>
    </xf>
    <xf numFmtId="171" fontId="38" fillId="2" borderId="23" xfId="0" applyNumberFormat="1" applyFont="1" applyFill="1" applyBorder="1" applyAlignment="1">
      <alignment horizontal="center" vertical="center"/>
    </xf>
    <xf numFmtId="166" fontId="41" fillId="2" borderId="0" xfId="9" applyNumberFormat="1" applyFont="1" applyFill="1" applyBorder="1" applyAlignment="1">
      <alignment horizontal="center" vertical="center"/>
    </xf>
    <xf numFmtId="170" fontId="41" fillId="2" borderId="43" xfId="12" applyNumberFormat="1" applyFont="1" applyFill="1" applyBorder="1" applyAlignment="1">
      <alignment horizontal="center" vertical="center"/>
    </xf>
    <xf numFmtId="170" fontId="41" fillId="2" borderId="5" xfId="12" applyNumberFormat="1" applyFont="1" applyFill="1" applyBorder="1" applyAlignment="1">
      <alignment horizontal="center" vertical="center"/>
    </xf>
    <xf numFmtId="170" fontId="41" fillId="2" borderId="8" xfId="12" applyNumberFormat="1" applyFont="1" applyFill="1" applyBorder="1" applyAlignment="1">
      <alignment horizontal="center" vertical="center"/>
    </xf>
    <xf numFmtId="170" fontId="41" fillId="2" borderId="38" xfId="12" applyNumberFormat="1" applyFont="1" applyFill="1" applyBorder="1" applyAlignment="1">
      <alignment horizontal="center" vertical="center"/>
    </xf>
    <xf numFmtId="166" fontId="38" fillId="2" borderId="21" xfId="9" applyNumberFormat="1" applyFont="1" applyFill="1" applyBorder="1" applyAlignment="1">
      <alignment horizontal="center" vertical="center"/>
    </xf>
    <xf numFmtId="170" fontId="41" fillId="2" borderId="23" xfId="12" applyNumberFormat="1" applyFont="1" applyFill="1" applyBorder="1" applyAlignment="1">
      <alignment horizontal="center" vertical="center"/>
    </xf>
    <xf numFmtId="0" fontId="41" fillId="2" borderId="24" xfId="0" applyFont="1" applyFill="1" applyBorder="1"/>
    <xf numFmtId="0" fontId="41" fillId="2" borderId="25" xfId="0" applyFont="1" applyFill="1" applyBorder="1"/>
    <xf numFmtId="171" fontId="41" fillId="2" borderId="26" xfId="0" applyNumberFormat="1" applyFont="1" applyFill="1" applyBorder="1" applyAlignment="1">
      <alignment horizontal="center" vertical="center"/>
    </xf>
    <xf numFmtId="171" fontId="41" fillId="2" borderId="30" xfId="0" applyNumberFormat="1" applyFont="1" applyFill="1" applyBorder="1" applyAlignment="1">
      <alignment horizontal="center" vertical="center"/>
    </xf>
    <xf numFmtId="171" fontId="41" fillId="2" borderId="24" xfId="0" applyNumberFormat="1" applyFont="1" applyFill="1" applyBorder="1" applyAlignment="1">
      <alignment horizontal="center" vertical="center"/>
    </xf>
    <xf numFmtId="170" fontId="41" fillId="2" borderId="24" xfId="12" applyNumberFormat="1" applyFont="1" applyFill="1" applyBorder="1" applyAlignment="1">
      <alignment horizontal="center" vertical="center"/>
    </xf>
    <xf numFmtId="170" fontId="41" fillId="2" borderId="42" xfId="12" applyNumberFormat="1" applyFont="1" applyFill="1" applyBorder="1" applyAlignment="1">
      <alignment horizontal="center" vertical="center"/>
    </xf>
    <xf numFmtId="170" fontId="41" fillId="2" borderId="37" xfId="12" applyNumberFormat="1" applyFont="1" applyFill="1" applyBorder="1" applyAlignment="1">
      <alignment horizontal="center" vertical="center"/>
    </xf>
    <xf numFmtId="166" fontId="41" fillId="2" borderId="30" xfId="9" applyNumberFormat="1" applyFont="1" applyFill="1" applyBorder="1" applyAlignment="1">
      <alignment horizontal="center" vertical="center"/>
    </xf>
    <xf numFmtId="0" fontId="39" fillId="2" borderId="0" xfId="0" applyFont="1" applyFill="1"/>
    <xf numFmtId="171" fontId="39" fillId="2" borderId="22" xfId="12" applyNumberFormat="1" applyFont="1" applyFill="1" applyBorder="1" applyAlignment="1">
      <alignment horizontal="center" vertical="center"/>
    </xf>
    <xf numFmtId="171" fontId="39" fillId="2" borderId="0" xfId="12" applyNumberFormat="1" applyFont="1" applyFill="1" applyBorder="1" applyAlignment="1">
      <alignment horizontal="center" vertical="center"/>
    </xf>
    <xf numFmtId="171" fontId="37" fillId="2" borderId="29" xfId="12" applyNumberFormat="1" applyFont="1" applyFill="1" applyBorder="1" applyAlignment="1">
      <alignment horizontal="center" vertical="center"/>
    </xf>
    <xf numFmtId="166" fontId="40" fillId="2" borderId="16" xfId="9" applyNumberFormat="1" applyFont="1" applyFill="1" applyBorder="1" applyAlignment="1">
      <alignment horizontal="center" vertical="center"/>
    </xf>
    <xf numFmtId="166" fontId="40" fillId="2" borderId="49" xfId="9" applyNumberFormat="1" applyFont="1" applyFill="1" applyBorder="1" applyAlignment="1">
      <alignment horizontal="center" vertical="center"/>
    </xf>
    <xf numFmtId="166" fontId="40" fillId="2" borderId="50" xfId="9" applyNumberFormat="1" applyFont="1" applyFill="1" applyBorder="1" applyAlignment="1">
      <alignment horizontal="center" vertical="center"/>
    </xf>
    <xf numFmtId="170" fontId="39" fillId="2" borderId="28" xfId="12" applyNumberFormat="1" applyFont="1" applyFill="1" applyBorder="1" applyAlignment="1">
      <alignment horizontal="center" vertical="center"/>
    </xf>
    <xf numFmtId="0" fontId="41" fillId="2" borderId="7" xfId="0" applyFont="1" applyFill="1" applyBorder="1"/>
    <xf numFmtId="171" fontId="38" fillId="2" borderId="0" xfId="0" applyNumberFormat="1" applyFont="1" applyFill="1" applyAlignment="1">
      <alignment horizontal="center" vertical="center"/>
    </xf>
    <xf numFmtId="0" fontId="41" fillId="2" borderId="26" xfId="0" applyFont="1" applyFill="1" applyBorder="1"/>
    <xf numFmtId="0" fontId="26" fillId="9" borderId="41" xfId="0" applyFont="1" applyFill="1" applyBorder="1" applyAlignment="1">
      <alignment horizontal="center" vertical="center" wrapText="1"/>
    </xf>
    <xf numFmtId="171" fontId="39" fillId="2" borderId="29" xfId="0" applyNumberFormat="1" applyFont="1" applyFill="1" applyBorder="1" applyAlignment="1">
      <alignment horizontal="center" vertical="center"/>
    </xf>
    <xf numFmtId="171" fontId="38" fillId="2" borderId="22" xfId="0" applyNumberFormat="1" applyFont="1" applyFill="1" applyBorder="1" applyAlignment="1">
      <alignment horizontal="center" vertical="center"/>
    </xf>
    <xf numFmtId="171" fontId="38" fillId="2" borderId="29" xfId="0" applyNumberFormat="1" applyFont="1" applyFill="1" applyBorder="1" applyAlignment="1">
      <alignment horizontal="center" vertical="center"/>
    </xf>
    <xf numFmtId="171" fontId="41" fillId="2" borderId="35" xfId="0" applyNumberFormat="1" applyFont="1" applyFill="1" applyBorder="1" applyAlignment="1">
      <alignment horizontal="center" vertical="center"/>
    </xf>
    <xf numFmtId="171" fontId="41" fillId="2" borderId="63" xfId="0" applyNumberFormat="1" applyFont="1" applyFill="1" applyBorder="1" applyAlignment="1">
      <alignment horizontal="center" vertical="center"/>
    </xf>
    <xf numFmtId="171" fontId="41" fillId="2" borderId="64" xfId="0" applyNumberFormat="1" applyFont="1" applyFill="1" applyBorder="1" applyAlignment="1">
      <alignment horizontal="center" vertical="center"/>
    </xf>
    <xf numFmtId="167" fontId="37" fillId="2" borderId="0" xfId="12" applyNumberFormat="1" applyFont="1" applyFill="1" applyBorder="1" applyAlignment="1">
      <alignment horizontal="center" vertical="center"/>
    </xf>
    <xf numFmtId="166" fontId="37" fillId="2" borderId="0" xfId="9" applyNumberFormat="1" applyFont="1" applyFill="1" applyBorder="1" applyAlignment="1">
      <alignment horizontal="center" vertical="center"/>
    </xf>
    <xf numFmtId="175" fontId="37" fillId="2" borderId="0" xfId="0" applyNumberFormat="1" applyFont="1" applyFill="1"/>
    <xf numFmtId="166" fontId="37" fillId="2" borderId="29" xfId="9" applyNumberFormat="1" applyFont="1" applyFill="1" applyBorder="1" applyAlignment="1">
      <alignment horizontal="center" vertical="center"/>
    </xf>
    <xf numFmtId="0" fontId="38" fillId="2" borderId="35" xfId="0" applyFont="1" applyFill="1" applyBorder="1"/>
    <xf numFmtId="0" fontId="37" fillId="2" borderId="63" xfId="0" applyFont="1" applyFill="1" applyBorder="1"/>
    <xf numFmtId="175" fontId="38" fillId="2" borderId="63" xfId="0" applyNumberFormat="1" applyFont="1" applyFill="1" applyBorder="1" applyAlignment="1">
      <alignment horizontal="center" vertical="center"/>
    </xf>
    <xf numFmtId="0" fontId="37" fillId="2" borderId="63" xfId="0" applyFont="1" applyFill="1" applyBorder="1" applyAlignment="1">
      <alignment horizontal="center" vertical="center"/>
    </xf>
    <xf numFmtId="0" fontId="37" fillId="2" borderId="64" xfId="0" applyFont="1" applyFill="1" applyBorder="1" applyAlignment="1">
      <alignment horizontal="center" vertical="center"/>
    </xf>
    <xf numFmtId="167" fontId="37" fillId="2" borderId="22" xfId="12" applyNumberFormat="1" applyFont="1" applyFill="1" applyBorder="1" applyAlignment="1">
      <alignment horizontal="center" vertical="center"/>
    </xf>
    <xf numFmtId="167" fontId="37" fillId="2" borderId="29" xfId="12" applyNumberFormat="1" applyFont="1" applyFill="1" applyBorder="1" applyAlignment="1">
      <alignment horizontal="center" vertical="center"/>
    </xf>
    <xf numFmtId="175" fontId="38" fillId="2" borderId="35" xfId="0" applyNumberFormat="1" applyFont="1" applyFill="1" applyBorder="1" applyAlignment="1">
      <alignment horizontal="center" vertical="center"/>
    </xf>
    <xf numFmtId="175" fontId="38" fillId="2" borderId="64" xfId="0" applyNumberFormat="1" applyFont="1" applyFill="1" applyBorder="1" applyAlignment="1">
      <alignment horizontal="center" vertical="center"/>
    </xf>
    <xf numFmtId="166" fontId="37" fillId="2" borderId="22" xfId="9" applyNumberFormat="1" applyFont="1" applyFill="1" applyBorder="1" applyAlignment="1">
      <alignment horizontal="center" vertical="center"/>
    </xf>
    <xf numFmtId="0" fontId="37" fillId="2" borderId="35" xfId="0" applyFont="1" applyFill="1" applyBorder="1" applyAlignment="1">
      <alignment horizontal="center" vertical="center"/>
    </xf>
    <xf numFmtId="171" fontId="7" fillId="0" borderId="10" xfId="12" applyNumberFormat="1" applyFont="1" applyBorder="1" applyAlignment="1">
      <alignment horizontal="center" vertical="center"/>
    </xf>
    <xf numFmtId="171" fontId="7" fillId="0" borderId="11" xfId="12" applyNumberFormat="1" applyFont="1" applyBorder="1" applyAlignment="1">
      <alignment horizontal="center" vertical="center"/>
    </xf>
    <xf numFmtId="171" fontId="7" fillId="0" borderId="12" xfId="12" applyNumberFormat="1" applyFont="1" applyBorder="1" applyAlignment="1">
      <alignment horizontal="center" vertical="center"/>
    </xf>
    <xf numFmtId="171" fontId="7" fillId="0" borderId="9" xfId="12" applyNumberFormat="1" applyFont="1" applyBorder="1" applyAlignment="1">
      <alignment horizontal="center" vertical="center"/>
    </xf>
    <xf numFmtId="170" fontId="13" fillId="0" borderId="12" xfId="9" applyNumberFormat="1" applyFont="1" applyBorder="1" applyAlignment="1">
      <alignment horizontal="center" vertical="center"/>
    </xf>
    <xf numFmtId="170" fontId="13" fillId="0" borderId="9" xfId="9" applyNumberFormat="1" applyFont="1" applyBorder="1" applyAlignment="1">
      <alignment horizontal="center" vertical="center"/>
    </xf>
    <xf numFmtId="170" fontId="14" fillId="6" borderId="6" xfId="9" applyNumberFormat="1" applyFont="1" applyFill="1" applyBorder="1" applyAlignment="1">
      <alignment horizontal="center" vertical="center"/>
    </xf>
    <xf numFmtId="0" fontId="52" fillId="2" borderId="0" xfId="0" applyFont="1" applyFill="1" applyAlignment="1">
      <alignment horizontal="left" vertical="center" wrapText="1"/>
    </xf>
    <xf numFmtId="0" fontId="15" fillId="2" borderId="0" xfId="0" applyFont="1" applyFill="1" applyAlignment="1">
      <alignment horizontal="left" vertical="center"/>
    </xf>
    <xf numFmtId="0" fontId="16" fillId="2" borderId="0" xfId="0" applyFont="1" applyFill="1" applyAlignment="1">
      <alignment horizontal="left"/>
    </xf>
    <xf numFmtId="0" fontId="14" fillId="9" borderId="60" xfId="0" applyFont="1" applyFill="1" applyBorder="1" applyAlignment="1">
      <alignment horizontal="center" vertical="center" wrapText="1"/>
    </xf>
    <xf numFmtId="0" fontId="14" fillId="9" borderId="61" xfId="0" applyFont="1" applyFill="1" applyBorder="1" applyAlignment="1">
      <alignment horizontal="center" vertical="center" wrapText="1"/>
    </xf>
    <xf numFmtId="0" fontId="14" fillId="9" borderId="62" xfId="0" applyFont="1" applyFill="1" applyBorder="1" applyAlignment="1">
      <alignment horizontal="center" vertical="center" wrapText="1"/>
    </xf>
    <xf numFmtId="167" fontId="34" fillId="6" borderId="8" xfId="0" applyNumberFormat="1" applyFont="1" applyFill="1" applyBorder="1"/>
    <xf numFmtId="167" fontId="35" fillId="0" borderId="8" xfId="0" applyNumberFormat="1" applyFont="1" applyBorder="1"/>
    <xf numFmtId="0" fontId="13" fillId="0" borderId="22" xfId="0" applyFont="1" applyBorder="1" applyAlignment="1">
      <alignment horizontal="center" vertical="center"/>
    </xf>
    <xf numFmtId="170" fontId="53" fillId="0" borderId="4" xfId="9" applyNumberFormat="1" applyFont="1" applyBorder="1" applyAlignment="1">
      <alignment horizontal="center"/>
    </xf>
    <xf numFmtId="171" fontId="39" fillId="2" borderId="0" xfId="0" applyNumberFormat="1" applyFont="1" applyFill="1" applyBorder="1" applyAlignment="1">
      <alignment horizontal="center" vertical="center"/>
    </xf>
    <xf numFmtId="0" fontId="52" fillId="2" borderId="0" xfId="0" applyFont="1" applyFill="1" applyAlignment="1">
      <alignment horizontal="left" vertical="center" wrapText="1"/>
    </xf>
    <xf numFmtId="0" fontId="47" fillId="10" borderId="16" xfId="0" applyFont="1" applyFill="1" applyBorder="1" applyAlignment="1">
      <alignment horizontal="center" vertical="center" wrapText="1"/>
    </xf>
    <xf numFmtId="0" fontId="47" fillId="10" borderId="27" xfId="0" applyFont="1" applyFill="1" applyBorder="1" applyAlignment="1">
      <alignment horizontal="center" vertical="center"/>
    </xf>
    <xf numFmtId="0" fontId="47" fillId="10" borderId="44" xfId="0" applyFont="1" applyFill="1" applyBorder="1" applyAlignment="1">
      <alignment horizontal="center" vertical="center"/>
    </xf>
    <xf numFmtId="0" fontId="47" fillId="10" borderId="22" xfId="0" applyFont="1" applyFill="1" applyBorder="1" applyAlignment="1">
      <alignment horizontal="center" vertical="center"/>
    </xf>
    <xf numFmtId="0" fontId="47" fillId="10" borderId="0" xfId="0" applyFont="1" applyFill="1" applyAlignment="1">
      <alignment horizontal="center" vertical="center"/>
    </xf>
    <xf numFmtId="0" fontId="47" fillId="10" borderId="29" xfId="0" applyFont="1" applyFill="1" applyBorder="1" applyAlignment="1">
      <alignment horizontal="center" vertical="center"/>
    </xf>
    <xf numFmtId="0" fontId="47" fillId="10" borderId="35" xfId="0" applyFont="1" applyFill="1" applyBorder="1" applyAlignment="1">
      <alignment horizontal="center" vertical="center"/>
    </xf>
    <xf numFmtId="0" fontId="47" fillId="10" borderId="63" xfId="0" applyFont="1" applyFill="1" applyBorder="1" applyAlignment="1">
      <alignment horizontal="center" vertical="center"/>
    </xf>
    <xf numFmtId="0" fontId="47" fillId="10" borderId="64" xfId="0" applyFont="1" applyFill="1" applyBorder="1" applyAlignment="1">
      <alignment horizontal="center" vertical="center"/>
    </xf>
    <xf numFmtId="0" fontId="14" fillId="4" borderId="14"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47" fillId="10" borderId="45" xfId="0" applyFont="1" applyFill="1" applyBorder="1" applyAlignment="1">
      <alignment horizontal="center" vertical="center" wrapText="1"/>
    </xf>
    <xf numFmtId="0" fontId="47" fillId="10" borderId="46" xfId="0" applyFont="1" applyFill="1" applyBorder="1" applyAlignment="1">
      <alignment horizontal="center" vertical="center"/>
    </xf>
    <xf numFmtId="0" fontId="47" fillId="10" borderId="47" xfId="0" applyFont="1" applyFill="1" applyBorder="1" applyAlignment="1">
      <alignment horizontal="center" vertical="center"/>
    </xf>
    <xf numFmtId="0" fontId="49" fillId="8" borderId="45" xfId="0" applyFont="1" applyFill="1" applyBorder="1" applyAlignment="1">
      <alignment horizontal="center" vertical="center"/>
    </xf>
    <xf numFmtId="0" fontId="49" fillId="8" borderId="46" xfId="0" applyFont="1" applyFill="1" applyBorder="1" applyAlignment="1">
      <alignment horizontal="center" vertical="center"/>
    </xf>
    <xf numFmtId="0" fontId="49" fillId="8" borderId="47" xfId="0" applyFont="1" applyFill="1" applyBorder="1" applyAlignment="1">
      <alignment horizontal="center" vertical="center"/>
    </xf>
    <xf numFmtId="0" fontId="49" fillId="8" borderId="45" xfId="0" applyFont="1" applyFill="1" applyBorder="1" applyAlignment="1">
      <alignment horizontal="center" vertical="center" wrapText="1"/>
    </xf>
    <xf numFmtId="0" fontId="49" fillId="8" borderId="46" xfId="0" applyFont="1" applyFill="1" applyBorder="1" applyAlignment="1">
      <alignment horizontal="center" vertical="center" wrapText="1"/>
    </xf>
    <xf numFmtId="0" fontId="49" fillId="8" borderId="47" xfId="0" applyFont="1" applyFill="1" applyBorder="1" applyAlignment="1">
      <alignment horizontal="center" vertical="center" wrapText="1"/>
    </xf>
    <xf numFmtId="0" fontId="47" fillId="12" borderId="45" xfId="0" applyFont="1" applyFill="1" applyBorder="1" applyAlignment="1">
      <alignment horizontal="center" vertical="center"/>
    </xf>
    <xf numFmtId="0" fontId="47" fillId="12" borderId="46" xfId="0" applyFont="1" applyFill="1" applyBorder="1" applyAlignment="1">
      <alignment horizontal="center" vertical="center"/>
    </xf>
    <xf numFmtId="0" fontId="47" fillId="12" borderId="47" xfId="0" applyFont="1" applyFill="1" applyBorder="1" applyAlignment="1">
      <alignment horizontal="center" vertical="center"/>
    </xf>
    <xf numFmtId="0" fontId="26" fillId="9" borderId="45" xfId="0" applyFont="1" applyFill="1" applyBorder="1" applyAlignment="1">
      <alignment horizontal="center" vertical="center" wrapText="1"/>
    </xf>
    <xf numFmtId="0" fontId="26" fillId="9" borderId="46" xfId="0" applyFont="1" applyFill="1" applyBorder="1" applyAlignment="1">
      <alignment horizontal="center" vertical="center" wrapText="1"/>
    </xf>
    <xf numFmtId="0" fontId="26" fillId="9" borderId="47" xfId="0" applyFont="1" applyFill="1" applyBorder="1" applyAlignment="1">
      <alignment horizontal="center" vertical="center" wrapText="1"/>
    </xf>
    <xf numFmtId="0" fontId="26" fillId="9" borderId="34" xfId="0" applyFont="1" applyFill="1" applyBorder="1" applyAlignment="1">
      <alignment horizontal="center" vertical="center" wrapText="1"/>
    </xf>
    <xf numFmtId="0" fontId="26" fillId="9" borderId="4" xfId="0" applyFont="1" applyFill="1" applyBorder="1" applyAlignment="1">
      <alignment horizontal="center" vertical="center" wrapText="1"/>
    </xf>
    <xf numFmtId="0" fontId="26" fillId="9" borderId="31" xfId="0" applyFont="1" applyFill="1" applyBorder="1" applyAlignment="1">
      <alignment horizontal="center" vertical="center" wrapText="1"/>
    </xf>
    <xf numFmtId="0" fontId="13" fillId="9" borderId="41" xfId="0" applyFont="1" applyFill="1" applyBorder="1" applyAlignment="1">
      <alignment horizontal="center"/>
    </xf>
    <xf numFmtId="0" fontId="13" fillId="9" borderId="17" xfId="0" applyFont="1" applyFill="1" applyBorder="1" applyAlignment="1">
      <alignment horizontal="center"/>
    </xf>
    <xf numFmtId="0" fontId="13" fillId="9" borderId="20" xfId="0" applyFont="1" applyFill="1" applyBorder="1" applyAlignment="1">
      <alignment horizontal="center"/>
    </xf>
    <xf numFmtId="0" fontId="13" fillId="9" borderId="5" xfId="0" applyFont="1" applyFill="1" applyBorder="1" applyAlignment="1">
      <alignment horizontal="center" vertical="center"/>
    </xf>
    <xf numFmtId="0" fontId="13" fillId="9" borderId="7" xfId="0" applyFont="1" applyFill="1" applyBorder="1" applyAlignment="1">
      <alignment horizontal="center" vertical="center"/>
    </xf>
    <xf numFmtId="0" fontId="13" fillId="9" borderId="6" xfId="0" applyFont="1" applyFill="1" applyBorder="1" applyAlignment="1">
      <alignment horizontal="center" vertical="center"/>
    </xf>
    <xf numFmtId="0" fontId="13" fillId="9" borderId="45" xfId="0" applyFont="1" applyFill="1" applyBorder="1" applyAlignment="1">
      <alignment horizontal="center"/>
    </xf>
    <xf numFmtId="0" fontId="13" fillId="9" borderId="46" xfId="0" applyFont="1" applyFill="1" applyBorder="1" applyAlignment="1">
      <alignment horizontal="center"/>
    </xf>
    <xf numFmtId="0" fontId="13" fillId="9" borderId="47" xfId="0" applyFont="1" applyFill="1" applyBorder="1" applyAlignment="1">
      <alignment horizontal="center"/>
    </xf>
    <xf numFmtId="0" fontId="49" fillId="14" borderId="45" xfId="0" applyFont="1" applyFill="1" applyBorder="1" applyAlignment="1">
      <alignment horizontal="center" vertical="center" wrapText="1"/>
    </xf>
    <xf numFmtId="0" fontId="49" fillId="14" borderId="46" xfId="0" applyFont="1" applyFill="1" applyBorder="1" applyAlignment="1">
      <alignment horizontal="center" vertical="center" wrapText="1"/>
    </xf>
    <xf numFmtId="0" fontId="49" fillId="14" borderId="47" xfId="0" applyFont="1" applyFill="1" applyBorder="1" applyAlignment="1">
      <alignment horizontal="center" vertical="center" wrapText="1"/>
    </xf>
    <xf numFmtId="0" fontId="13" fillId="9" borderId="18" xfId="0" applyFont="1" applyFill="1" applyBorder="1" applyAlignment="1">
      <alignment horizontal="center" vertical="center"/>
    </xf>
    <xf numFmtId="0" fontId="13" fillId="9" borderId="17" xfId="0" applyFont="1" applyFill="1" applyBorder="1" applyAlignment="1">
      <alignment horizontal="center" vertical="center"/>
    </xf>
    <xf numFmtId="0" fontId="13" fillId="9" borderId="20" xfId="0" applyFont="1" applyFill="1" applyBorder="1" applyAlignment="1">
      <alignment horizontal="center" vertical="center"/>
    </xf>
    <xf numFmtId="0" fontId="14" fillId="9" borderId="5" xfId="0" applyFont="1" applyFill="1" applyBorder="1" applyAlignment="1">
      <alignment horizontal="center" vertical="center" wrapText="1"/>
    </xf>
    <xf numFmtId="0" fontId="14" fillId="9" borderId="7"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4" fillId="9" borderId="33" xfId="0" applyFont="1" applyFill="1" applyBorder="1" applyAlignment="1">
      <alignment horizontal="center" vertical="center" wrapText="1"/>
    </xf>
    <xf numFmtId="0" fontId="14" fillId="9" borderId="22" xfId="0" applyFont="1" applyFill="1" applyBorder="1" applyAlignment="1">
      <alignment horizontal="center" vertical="center" wrapText="1"/>
    </xf>
    <xf numFmtId="0" fontId="14" fillId="9" borderId="9" xfId="0" applyFont="1" applyFill="1" applyBorder="1" applyAlignment="1">
      <alignment horizontal="center" vertical="center" wrapText="1"/>
    </xf>
    <xf numFmtId="0" fontId="14" fillId="9" borderId="34" xfId="0" applyFont="1" applyFill="1" applyBorder="1" applyAlignment="1">
      <alignment horizontal="center" vertical="center" wrapText="1"/>
    </xf>
    <xf numFmtId="0" fontId="14" fillId="9" borderId="13" xfId="0" applyFont="1" applyFill="1" applyBorder="1" applyAlignment="1">
      <alignment horizontal="center" vertical="center" wrapText="1"/>
    </xf>
    <xf numFmtId="0" fontId="13" fillId="9" borderId="10" xfId="0" applyFont="1" applyFill="1" applyBorder="1" applyAlignment="1">
      <alignment horizontal="center"/>
    </xf>
    <xf numFmtId="0" fontId="13" fillId="9" borderId="11" xfId="0" applyFont="1" applyFill="1" applyBorder="1" applyAlignment="1">
      <alignment horizontal="center"/>
    </xf>
    <xf numFmtId="0" fontId="13" fillId="9" borderId="7" xfId="0" applyFont="1" applyFill="1" applyBorder="1" applyAlignment="1">
      <alignment horizontal="center"/>
    </xf>
    <xf numFmtId="0" fontId="13" fillId="9" borderId="6" xfId="0" applyFont="1" applyFill="1" applyBorder="1" applyAlignment="1">
      <alignment horizontal="center"/>
    </xf>
    <xf numFmtId="0" fontId="13" fillId="9" borderId="5" xfId="0" applyFont="1" applyFill="1" applyBorder="1" applyAlignment="1">
      <alignment horizontal="center"/>
    </xf>
    <xf numFmtId="0" fontId="51" fillId="14" borderId="45" xfId="0" applyFont="1" applyFill="1" applyBorder="1" applyAlignment="1">
      <alignment horizontal="center" vertical="center" wrapText="1"/>
    </xf>
    <xf numFmtId="0" fontId="51" fillId="14" borderId="46" xfId="0" applyFont="1" applyFill="1" applyBorder="1" applyAlignment="1">
      <alignment horizontal="center" vertical="center" wrapText="1"/>
    </xf>
    <xf numFmtId="0" fontId="51" fillId="14" borderId="47" xfId="0" applyFont="1" applyFill="1" applyBorder="1" applyAlignment="1">
      <alignment horizontal="center" vertical="center" wrapText="1"/>
    </xf>
    <xf numFmtId="0" fontId="14" fillId="9" borderId="5" xfId="0" applyFont="1" applyFill="1" applyBorder="1" applyAlignment="1">
      <alignment horizontal="center"/>
    </xf>
    <xf numFmtId="0" fontId="14" fillId="9" borderId="7" xfId="0" applyFont="1" applyFill="1" applyBorder="1" applyAlignment="1">
      <alignment horizontal="center"/>
    </xf>
    <xf numFmtId="0" fontId="14" fillId="9" borderId="6" xfId="0" applyFont="1" applyFill="1" applyBorder="1" applyAlignment="1">
      <alignment horizontal="center"/>
    </xf>
    <xf numFmtId="0" fontId="48" fillId="14" borderId="45" xfId="0" applyFont="1" applyFill="1" applyBorder="1" applyAlignment="1">
      <alignment horizontal="center" vertical="center" wrapText="1"/>
    </xf>
    <xf numFmtId="0" fontId="48" fillId="14" borderId="46" xfId="0" applyFont="1" applyFill="1" applyBorder="1" applyAlignment="1">
      <alignment horizontal="center" vertical="center" wrapText="1"/>
    </xf>
    <xf numFmtId="0" fontId="48" fillId="14" borderId="47" xfId="0" applyFont="1" applyFill="1" applyBorder="1" applyAlignment="1">
      <alignment horizontal="center" vertical="center" wrapText="1"/>
    </xf>
    <xf numFmtId="0" fontId="47" fillId="13" borderId="45" xfId="0" applyFont="1" applyFill="1" applyBorder="1" applyAlignment="1">
      <alignment horizontal="center" vertical="center"/>
    </xf>
    <xf numFmtId="0" fontId="47" fillId="13" borderId="46" xfId="0" applyFont="1" applyFill="1" applyBorder="1" applyAlignment="1">
      <alignment horizontal="center" vertical="center"/>
    </xf>
    <xf numFmtId="0" fontId="14" fillId="9" borderId="5" xfId="0" applyFont="1" applyFill="1" applyBorder="1" applyAlignment="1">
      <alignment horizontal="center" wrapText="1"/>
    </xf>
    <xf numFmtId="0" fontId="14" fillId="9" borderId="7" xfId="0" applyFont="1" applyFill="1" applyBorder="1" applyAlignment="1">
      <alignment horizontal="center" wrapText="1"/>
    </xf>
    <xf numFmtId="0" fontId="14" fillId="9" borderId="6" xfId="0" applyFont="1" applyFill="1" applyBorder="1" applyAlignment="1">
      <alignment horizontal="center" wrapText="1"/>
    </xf>
    <xf numFmtId="0" fontId="48" fillId="14" borderId="27" xfId="0" applyFont="1" applyFill="1" applyBorder="1" applyAlignment="1">
      <alignment horizontal="center" vertical="center" wrapText="1"/>
    </xf>
    <xf numFmtId="0" fontId="48" fillId="14" borderId="44" xfId="0" applyFont="1" applyFill="1" applyBorder="1" applyAlignment="1">
      <alignment horizontal="center" vertical="center" wrapText="1"/>
    </xf>
    <xf numFmtId="0" fontId="47" fillId="13" borderId="47" xfId="0" applyFont="1" applyFill="1" applyBorder="1" applyAlignment="1">
      <alignment horizontal="center" vertical="center"/>
    </xf>
    <xf numFmtId="0" fontId="13" fillId="9" borderId="41" xfId="0" applyFont="1" applyFill="1" applyBorder="1" applyAlignment="1">
      <alignment horizontal="center" wrapText="1"/>
    </xf>
    <xf numFmtId="0" fontId="13" fillId="9" borderId="17" xfId="0" applyFont="1" applyFill="1" applyBorder="1" applyAlignment="1">
      <alignment horizontal="center" wrapText="1"/>
    </xf>
    <xf numFmtId="0" fontId="13" fillId="9" borderId="20" xfId="0" applyFont="1" applyFill="1" applyBorder="1" applyAlignment="1">
      <alignment horizontal="center" wrapText="1"/>
    </xf>
    <xf numFmtId="0" fontId="13" fillId="9" borderId="41" xfId="0" applyFont="1" applyFill="1" applyBorder="1" applyAlignment="1">
      <alignment horizontal="center" vertical="center"/>
    </xf>
    <xf numFmtId="0" fontId="26" fillId="9" borderId="23" xfId="0" applyFont="1" applyFill="1" applyBorder="1" applyAlignment="1">
      <alignment horizontal="center" vertical="center" wrapText="1"/>
    </xf>
    <xf numFmtId="0" fontId="26" fillId="9" borderId="7" xfId="0" applyFont="1" applyFill="1" applyBorder="1" applyAlignment="1">
      <alignment horizontal="center" vertical="center" wrapText="1"/>
    </xf>
    <xf numFmtId="0" fontId="26" fillId="9" borderId="8"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45" fillId="9" borderId="22" xfId="0" applyFont="1" applyFill="1" applyBorder="1" applyAlignment="1">
      <alignment horizontal="center" vertical="center" wrapText="1"/>
    </xf>
    <xf numFmtId="0" fontId="45" fillId="9" borderId="0" xfId="0" applyFont="1" applyFill="1" applyAlignment="1">
      <alignment horizontal="center" vertical="center" wrapText="1"/>
    </xf>
    <xf numFmtId="0" fontId="45" fillId="9" borderId="63" xfId="0" applyFont="1" applyFill="1" applyBorder="1" applyAlignment="1">
      <alignment horizontal="center" vertical="center" wrapText="1"/>
    </xf>
    <xf numFmtId="0" fontId="45" fillId="9" borderId="29" xfId="0" applyFont="1" applyFill="1" applyBorder="1" applyAlignment="1">
      <alignment horizontal="center" vertical="center" wrapText="1"/>
    </xf>
    <xf numFmtId="0" fontId="37" fillId="9" borderId="16" xfId="0" applyFont="1" applyFill="1" applyBorder="1" applyAlignment="1">
      <alignment horizontal="center"/>
    </xf>
    <xf numFmtId="0" fontId="37" fillId="9" borderId="44" xfId="0" applyFont="1" applyFill="1" applyBorder="1" applyAlignment="1">
      <alignment horizontal="center"/>
    </xf>
    <xf numFmtId="0" fontId="37" fillId="9" borderId="35" xfId="0" applyFont="1" applyFill="1" applyBorder="1" applyAlignment="1">
      <alignment horizontal="center"/>
    </xf>
    <xf numFmtId="0" fontId="37" fillId="9" borderId="64" xfId="0" applyFont="1" applyFill="1" applyBorder="1" applyAlignment="1">
      <alignment horizontal="center"/>
    </xf>
    <xf numFmtId="0" fontId="45" fillId="9" borderId="34" xfId="0" applyFont="1" applyFill="1" applyBorder="1" applyAlignment="1">
      <alignment horizontal="center" vertical="center"/>
    </xf>
    <xf numFmtId="0" fontId="45" fillId="9" borderId="4" xfId="0" applyFont="1" applyFill="1" applyBorder="1" applyAlignment="1">
      <alignment horizontal="center" vertical="center"/>
    </xf>
    <xf numFmtId="0" fontId="45" fillId="9" borderId="31" xfId="0" applyFont="1" applyFill="1" applyBorder="1" applyAlignment="1">
      <alignment horizontal="center" vertical="center"/>
    </xf>
    <xf numFmtId="0" fontId="45" fillId="9" borderId="45" xfId="0" applyFont="1" applyFill="1" applyBorder="1" applyAlignment="1">
      <alignment horizontal="center" vertical="center"/>
    </xf>
    <xf numFmtId="0" fontId="45" fillId="9" borderId="46" xfId="0" applyFont="1" applyFill="1" applyBorder="1" applyAlignment="1">
      <alignment horizontal="center" vertical="center"/>
    </xf>
    <xf numFmtId="0" fontId="45" fillId="9" borderId="47" xfId="0" applyFont="1" applyFill="1" applyBorder="1" applyAlignment="1">
      <alignment horizontal="center" vertical="center"/>
    </xf>
    <xf numFmtId="0" fontId="49" fillId="14" borderId="16" xfId="0" applyFont="1" applyFill="1" applyBorder="1" applyAlignment="1">
      <alignment horizontal="center" vertical="center" wrapText="1"/>
    </xf>
    <xf numFmtId="0" fontId="49" fillId="14" borderId="27" xfId="0" applyFont="1" applyFill="1" applyBorder="1" applyAlignment="1">
      <alignment horizontal="center" vertical="center" wrapText="1"/>
    </xf>
    <xf numFmtId="0" fontId="49" fillId="14" borderId="44" xfId="0" applyFont="1" applyFill="1" applyBorder="1" applyAlignment="1">
      <alignment horizontal="center" vertical="center" wrapText="1"/>
    </xf>
    <xf numFmtId="0" fontId="45" fillId="9" borderId="35" xfId="0" applyFont="1" applyFill="1" applyBorder="1" applyAlignment="1">
      <alignment horizontal="center" vertical="center"/>
    </xf>
    <xf numFmtId="0" fontId="45" fillId="9" borderId="63" xfId="0" applyFont="1" applyFill="1" applyBorder="1" applyAlignment="1">
      <alignment horizontal="center" vertical="center"/>
    </xf>
    <xf numFmtId="0" fontId="45" fillId="9" borderId="64" xfId="0" applyFont="1" applyFill="1" applyBorder="1" applyAlignment="1">
      <alignment horizontal="center" vertical="center"/>
    </xf>
    <xf numFmtId="0" fontId="44" fillId="8" borderId="5" xfId="0" applyFont="1" applyFill="1" applyBorder="1" applyAlignment="1">
      <alignment horizontal="center" vertical="center"/>
    </xf>
    <xf numFmtId="0" fontId="44" fillId="8" borderId="7" xfId="0" applyFont="1" applyFill="1" applyBorder="1" applyAlignment="1">
      <alignment horizontal="center" vertical="center"/>
    </xf>
    <xf numFmtId="0" fontId="44" fillId="8" borderId="6" xfId="0" applyFont="1" applyFill="1" applyBorder="1" applyAlignment="1">
      <alignment horizontal="center" vertical="center"/>
    </xf>
    <xf numFmtId="0" fontId="44" fillId="8" borderId="45" xfId="0" applyFont="1" applyFill="1" applyBorder="1" applyAlignment="1">
      <alignment horizontal="center" vertical="center"/>
    </xf>
    <xf numFmtId="0" fontId="44" fillId="8" borderId="46" xfId="0" applyFont="1" applyFill="1" applyBorder="1" applyAlignment="1">
      <alignment horizontal="center" vertical="center"/>
    </xf>
    <xf numFmtId="0" fontId="44" fillId="8" borderId="47" xfId="0" applyFont="1" applyFill="1" applyBorder="1" applyAlignment="1">
      <alignment horizontal="center" vertical="center"/>
    </xf>
    <xf numFmtId="0" fontId="47" fillId="11" borderId="16" xfId="0" applyFont="1" applyFill="1" applyBorder="1" applyAlignment="1">
      <alignment horizontal="center" vertical="center"/>
    </xf>
    <xf numFmtId="0" fontId="47" fillId="11" borderId="27" xfId="0" applyFont="1" applyFill="1" applyBorder="1" applyAlignment="1">
      <alignment horizontal="center" vertical="center"/>
    </xf>
    <xf numFmtId="0" fontId="47" fillId="11" borderId="44" xfId="0" applyFont="1" applyFill="1" applyBorder="1" applyAlignment="1">
      <alignment horizontal="center" vertical="center"/>
    </xf>
    <xf numFmtId="0" fontId="47" fillId="11" borderId="35" xfId="0" applyFont="1" applyFill="1" applyBorder="1" applyAlignment="1">
      <alignment horizontal="center" vertical="center"/>
    </xf>
    <xf numFmtId="0" fontId="47" fillId="11" borderId="63" xfId="0" applyFont="1" applyFill="1" applyBorder="1" applyAlignment="1">
      <alignment horizontal="center" vertical="center"/>
    </xf>
    <xf numFmtId="0" fontId="47" fillId="11" borderId="64" xfId="0" applyFont="1" applyFill="1" applyBorder="1" applyAlignment="1">
      <alignment horizontal="center" vertical="center"/>
    </xf>
    <xf numFmtId="0" fontId="44" fillId="8" borderId="2" xfId="0" applyFont="1" applyFill="1" applyBorder="1" applyAlignment="1">
      <alignment horizontal="center" vertical="center"/>
    </xf>
    <xf numFmtId="0" fontId="44" fillId="8" borderId="0" xfId="0" applyFont="1" applyFill="1" applyAlignment="1">
      <alignment horizontal="center" vertical="center"/>
    </xf>
    <xf numFmtId="0" fontId="44" fillId="8" borderId="4" xfId="0" applyFont="1" applyFill="1" applyBorder="1" applyAlignment="1">
      <alignment horizontal="center" vertical="center"/>
    </xf>
    <xf numFmtId="0" fontId="44" fillId="8" borderId="9" xfId="0" applyFont="1" applyFill="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4" fillId="7" borderId="5" xfId="0" applyFont="1" applyFill="1" applyBorder="1" applyAlignment="1">
      <alignment horizontal="center" vertical="center"/>
    </xf>
    <xf numFmtId="0" fontId="14" fillId="7" borderId="7" xfId="0" applyFont="1" applyFill="1" applyBorder="1" applyAlignment="1">
      <alignment horizontal="center" vertical="center"/>
    </xf>
    <xf numFmtId="0" fontId="14" fillId="7" borderId="6" xfId="0" applyFont="1" applyFill="1" applyBorder="1" applyAlignment="1">
      <alignment horizontal="center" vertical="center"/>
    </xf>
    <xf numFmtId="0" fontId="47" fillId="8" borderId="4" xfId="0" applyFont="1" applyFill="1" applyBorder="1" applyAlignment="1">
      <alignment horizontal="center" vertical="center" wrapText="1"/>
    </xf>
    <xf numFmtId="0" fontId="47" fillId="13" borderId="4" xfId="0" applyFont="1" applyFill="1" applyBorder="1" applyAlignment="1">
      <alignment horizontal="center" vertical="center" wrapText="1"/>
    </xf>
    <xf numFmtId="0" fontId="47" fillId="12" borderId="4" xfId="0" applyFont="1" applyFill="1" applyBorder="1" applyAlignment="1">
      <alignment horizontal="center" vertical="center" wrapText="1"/>
    </xf>
    <xf numFmtId="0" fontId="47" fillId="15" borderId="4" xfId="0" applyFont="1" applyFill="1" applyBorder="1" applyAlignment="1">
      <alignment horizontal="center" vertical="center" wrapText="1"/>
    </xf>
    <xf numFmtId="0" fontId="47" fillId="10" borderId="4" xfId="0" applyFont="1" applyFill="1" applyBorder="1" applyAlignment="1">
      <alignment horizontal="center" vertical="center" wrapText="1"/>
    </xf>
  </cellXfs>
  <cellStyles count="17">
    <cellStyle name="Comma 2" xfId="1" xr:uid="{00000000-0005-0000-0000-000001000000}"/>
    <cellStyle name="Comma 2 2" xfId="13" xr:uid="{00000000-0005-0000-0000-000002000000}"/>
    <cellStyle name="Comma 3" xfId="2" xr:uid="{00000000-0005-0000-0000-000003000000}"/>
    <cellStyle name="Comma 3 2" xfId="14" xr:uid="{00000000-0005-0000-0000-000004000000}"/>
    <cellStyle name="Comma 4" xfId="16" xr:uid="{855F070A-8E14-46E0-9459-3BAA5B50D196}"/>
    <cellStyle name="Komma" xfId="12" builtinId="3"/>
    <cellStyle name="Normal 10" xfId="3" xr:uid="{00000000-0005-0000-0000-000006000000}"/>
    <cellStyle name="Normal 2" xfId="4" xr:uid="{00000000-0005-0000-0000-000007000000}"/>
    <cellStyle name="Normal 3" xfId="5" xr:uid="{00000000-0005-0000-0000-000008000000}"/>
    <cellStyle name="Normal 4" xfId="6" xr:uid="{00000000-0005-0000-0000-000009000000}"/>
    <cellStyle name="Normal 5" xfId="7" xr:uid="{00000000-0005-0000-0000-00000A000000}"/>
    <cellStyle name="Normal 5 2" xfId="15" xr:uid="{00000000-0005-0000-0000-00000B000000}"/>
    <cellStyle name="Normal 6" xfId="8" xr:uid="{00000000-0005-0000-0000-00000C000000}"/>
    <cellStyle name="Percent 2" xfId="10" xr:uid="{00000000-0005-0000-0000-00000E000000}"/>
    <cellStyle name="Percent 3" xfId="11" xr:uid="{00000000-0005-0000-0000-00000F000000}"/>
    <cellStyle name="Prozent" xfId="9" builtinId="5"/>
    <cellStyle name="Standard" xfId="0" builtinId="0"/>
  </cellStyles>
  <dxfs count="0"/>
  <tableStyles count="0" defaultTableStyle="TableStyleMedium2" defaultPivotStyle="PivotStyleMedium9"/>
  <colors>
    <mruColors>
      <color rgb="FFFFDDDD"/>
      <color rgb="FFFF8181"/>
      <color rgb="FFC9F1FF"/>
      <color rgb="FFFFC9C9"/>
      <color rgb="FF2BE9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Share of Data Professionals (of Total Employment) by Country 2022; </a:t>
            </a:r>
          </a:p>
          <a:p>
            <a:pPr>
              <a:defRPr/>
            </a:pPr>
            <a:r>
              <a:rPr lang="de-CH"/>
              <a:t>Source: European Data Market Monitoring Tool, IDC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Pt>
            <c:idx val="25"/>
            <c:invertIfNegative val="0"/>
            <c:bubble3D val="0"/>
            <c:spPr>
              <a:solidFill>
                <a:srgbClr val="FF0000"/>
              </a:solidFill>
              <a:ln>
                <a:solidFill>
                  <a:srgbClr val="FF0000"/>
                </a:solidFill>
              </a:ln>
              <a:effectLst/>
            </c:spPr>
            <c:extLst>
              <c:ext xmlns:c16="http://schemas.microsoft.com/office/drawing/2014/chart" uri="{C3380CC4-5D6E-409C-BE32-E72D297353CC}">
                <c16:uniqueId val="{00000008-8C53-4ECC-9D96-2FFB3DF43E0C}"/>
              </c:ext>
            </c:extLst>
          </c:dPt>
          <c:dPt>
            <c:idx val="26"/>
            <c:invertIfNegative val="0"/>
            <c:bubble3D val="0"/>
            <c:spPr>
              <a:solidFill>
                <a:schemeClr val="accent1"/>
              </a:solidFill>
              <a:ln>
                <a:noFill/>
              </a:ln>
              <a:effectLst/>
            </c:spPr>
            <c:extLst>
              <c:ext xmlns:c16="http://schemas.microsoft.com/office/drawing/2014/chart" uri="{C3380CC4-5D6E-409C-BE32-E72D297353CC}">
                <c16:uniqueId val="{00000001-8C53-4ECC-9D96-2FFB3DF43E0C}"/>
              </c:ext>
            </c:extLst>
          </c:dPt>
          <c:dLbls>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C53-4ECC-9D96-2FFB3DF43E0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'Ind.1 DATA PROFESSIONALS'!$B$9:$B$38</c:f>
              <c:strCache>
                <c:ptCount val="30"/>
                <c:pt idx="0">
                  <c:v>EL</c:v>
                </c:pt>
                <c:pt idx="1">
                  <c:v>RO</c:v>
                </c:pt>
                <c:pt idx="2">
                  <c:v>BE</c:v>
                </c:pt>
                <c:pt idx="3">
                  <c:v>ES</c:v>
                </c:pt>
                <c:pt idx="4">
                  <c:v>HR</c:v>
                </c:pt>
                <c:pt idx="5">
                  <c:v>BG</c:v>
                </c:pt>
                <c:pt idx="6">
                  <c:v>IT</c:v>
                </c:pt>
                <c:pt idx="7">
                  <c:v>AT</c:v>
                </c:pt>
                <c:pt idx="8">
                  <c:v>PL</c:v>
                </c:pt>
                <c:pt idx="9">
                  <c:v>HU</c:v>
                </c:pt>
                <c:pt idx="10">
                  <c:v>SI</c:v>
                </c:pt>
                <c:pt idx="11">
                  <c:v>LT</c:v>
                </c:pt>
                <c:pt idx="12">
                  <c:v>CZ</c:v>
                </c:pt>
                <c:pt idx="13">
                  <c:v>SK</c:v>
                </c:pt>
                <c:pt idx="14">
                  <c:v>NL</c:v>
                </c:pt>
                <c:pt idx="15">
                  <c:v>PT</c:v>
                </c:pt>
                <c:pt idx="16">
                  <c:v>LV</c:v>
                </c:pt>
                <c:pt idx="17">
                  <c:v>FR</c:v>
                </c:pt>
                <c:pt idx="18">
                  <c:v>DK</c:v>
                </c:pt>
                <c:pt idx="19">
                  <c:v>MT</c:v>
                </c:pt>
                <c:pt idx="20">
                  <c:v>CY</c:v>
                </c:pt>
                <c:pt idx="21">
                  <c:v>FI</c:v>
                </c:pt>
                <c:pt idx="22">
                  <c:v>DE</c:v>
                </c:pt>
                <c:pt idx="23">
                  <c:v>IE</c:v>
                </c:pt>
                <c:pt idx="24">
                  <c:v>SE</c:v>
                </c:pt>
                <c:pt idx="25">
                  <c:v>CH</c:v>
                </c:pt>
                <c:pt idx="26">
                  <c:v>EE</c:v>
                </c:pt>
                <c:pt idx="27">
                  <c:v>RoEEA</c:v>
                </c:pt>
                <c:pt idx="28">
                  <c:v>LU</c:v>
                </c:pt>
                <c:pt idx="29">
                  <c:v>UK</c:v>
                </c:pt>
              </c:strCache>
            </c:strRef>
          </c:cat>
          <c:val>
            <c:numRef>
              <c:f>'Ind.1 DATA PROFESSIONALS'!$W$9:$W$38</c:f>
              <c:numCache>
                <c:formatCode>0.0%;[Red]\-0.0%;</c:formatCode>
                <c:ptCount val="30"/>
                <c:pt idx="0">
                  <c:v>2.1383143799170324E-2</c:v>
                </c:pt>
                <c:pt idx="1">
                  <c:v>2.9502025511687797E-2</c:v>
                </c:pt>
                <c:pt idx="2">
                  <c:v>3.1010903535468839E-2</c:v>
                </c:pt>
                <c:pt idx="3">
                  <c:v>3.1148126327822857E-2</c:v>
                </c:pt>
                <c:pt idx="4">
                  <c:v>3.3758421390651661E-2</c:v>
                </c:pt>
                <c:pt idx="5">
                  <c:v>3.3904796312929156E-2</c:v>
                </c:pt>
                <c:pt idx="6">
                  <c:v>3.6040605468333507E-2</c:v>
                </c:pt>
                <c:pt idx="7">
                  <c:v>3.6688924995584508E-2</c:v>
                </c:pt>
                <c:pt idx="8">
                  <c:v>3.9419534727147786E-2</c:v>
                </c:pt>
                <c:pt idx="9">
                  <c:v>3.9639917157952155E-2</c:v>
                </c:pt>
                <c:pt idx="10">
                  <c:v>4.2034912192706525E-2</c:v>
                </c:pt>
                <c:pt idx="11">
                  <c:v>4.2229018148414676E-2</c:v>
                </c:pt>
                <c:pt idx="12">
                  <c:v>4.3087461344077656E-2</c:v>
                </c:pt>
                <c:pt idx="13">
                  <c:v>4.3321842560159821E-2</c:v>
                </c:pt>
                <c:pt idx="14">
                  <c:v>4.3630159136785251E-2</c:v>
                </c:pt>
                <c:pt idx="15">
                  <c:v>4.5268775209742873E-2</c:v>
                </c:pt>
                <c:pt idx="16">
                  <c:v>4.5759722711844981E-2</c:v>
                </c:pt>
                <c:pt idx="17">
                  <c:v>4.6423950081510852E-2</c:v>
                </c:pt>
                <c:pt idx="18">
                  <c:v>4.6793943023236029E-2</c:v>
                </c:pt>
                <c:pt idx="19">
                  <c:v>4.7062484342299087E-2</c:v>
                </c:pt>
                <c:pt idx="20">
                  <c:v>4.7243637190579585E-2</c:v>
                </c:pt>
                <c:pt idx="21">
                  <c:v>4.8515172954826151E-2</c:v>
                </c:pt>
                <c:pt idx="22">
                  <c:v>5.0187417283951492E-2</c:v>
                </c:pt>
                <c:pt idx="23">
                  <c:v>5.2206706335595633E-2</c:v>
                </c:pt>
                <c:pt idx="24">
                  <c:v>5.5406095733031187E-2</c:v>
                </c:pt>
                <c:pt idx="25">
                  <c:v>5.6673765557046826E-2</c:v>
                </c:pt>
                <c:pt idx="26">
                  <c:v>5.7424285644360758E-2</c:v>
                </c:pt>
                <c:pt idx="27">
                  <c:v>6.4824226227673365E-2</c:v>
                </c:pt>
                <c:pt idx="28">
                  <c:v>6.5825373350733213E-2</c:v>
                </c:pt>
                <c:pt idx="29">
                  <c:v>6.7005310410505892E-2</c:v>
                </c:pt>
              </c:numCache>
            </c:numRef>
          </c:val>
          <c:extLst>
            <c:ext xmlns:c16="http://schemas.microsoft.com/office/drawing/2014/chart" uri="{C3380CC4-5D6E-409C-BE32-E72D297353CC}">
              <c16:uniqueId val="{00000002-8C53-4ECC-9D96-2FFB3DF43E0C}"/>
            </c:ext>
          </c:extLst>
        </c:ser>
        <c:dLbls>
          <c:showLegendKey val="0"/>
          <c:showVal val="0"/>
          <c:showCatName val="0"/>
          <c:showSerName val="0"/>
          <c:showPercent val="0"/>
          <c:showBubbleSize val="0"/>
        </c:dLbls>
        <c:gapWidth val="182"/>
        <c:axId val="1593001615"/>
        <c:axId val="1593002447"/>
      </c:barChart>
      <c:lineChart>
        <c:grouping val="standard"/>
        <c:varyColors val="0"/>
        <c:ser>
          <c:idx val="1"/>
          <c:order val="1"/>
          <c:spPr>
            <a:ln w="19050" cap="rnd">
              <a:solidFill>
                <a:schemeClr val="accent2"/>
              </a:solidFill>
              <a:prstDash val="solid"/>
              <a:round/>
            </a:ln>
            <a:effectLst/>
          </c:spPr>
          <c:marker>
            <c:symbol val="none"/>
          </c:marker>
          <c:dLbls>
            <c:dLbl>
              <c:idx val="0"/>
              <c:layout>
                <c:manualLayout>
                  <c:x val="3.5087719298245454E-3"/>
                  <c:y val="3.6041970539020321E-2"/>
                </c:manualLayout>
              </c:layout>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de-DE"/>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8.829223217404493E-2"/>
                      <c:h val="2.3224445772069884E-2"/>
                    </c:manualLayout>
                  </c15:layout>
                </c:ext>
                <c:ext xmlns:c16="http://schemas.microsoft.com/office/drawing/2014/chart" uri="{C3380CC4-5D6E-409C-BE32-E72D297353CC}">
                  <c16:uniqueId val="{00000003-8C53-4ECC-9D96-2FFB3DF43E0C}"/>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'Ind.1 DATA PROFESSIONALS'!$X$9:$X$38</c:f>
              <c:strCache>
                <c:ptCount val="2"/>
                <c:pt idx="0">
                  <c:v>EU 27</c:v>
                </c:pt>
                <c:pt idx="1">
                  <c:v>Total All Countries</c:v>
                </c:pt>
              </c:strCache>
            </c:strRef>
          </c:cat>
          <c:val>
            <c:numRef>
              <c:f>'Ind.1 DATA PROFESSIONALS'!$Y$9:$Y$38</c:f>
              <c:numCache>
                <c:formatCode>0.0%;[Red]\-0.0%;</c:formatCode>
                <c:ptCount val="30"/>
                <c:pt idx="0">
                  <c:v>4.169549092397306E-2</c:v>
                </c:pt>
                <c:pt idx="1">
                  <c:v>4.169549092397306E-2</c:v>
                </c:pt>
                <c:pt idx="2">
                  <c:v>4.169549092397306E-2</c:v>
                </c:pt>
                <c:pt idx="3">
                  <c:v>4.169549092397306E-2</c:v>
                </c:pt>
                <c:pt idx="4">
                  <c:v>4.169549092397306E-2</c:v>
                </c:pt>
                <c:pt idx="5">
                  <c:v>4.169549092397306E-2</c:v>
                </c:pt>
                <c:pt idx="6">
                  <c:v>4.169549092397306E-2</c:v>
                </c:pt>
                <c:pt idx="7">
                  <c:v>4.169549092397306E-2</c:v>
                </c:pt>
                <c:pt idx="8">
                  <c:v>4.169549092397306E-2</c:v>
                </c:pt>
                <c:pt idx="9">
                  <c:v>4.169549092397306E-2</c:v>
                </c:pt>
                <c:pt idx="10">
                  <c:v>4.169549092397306E-2</c:v>
                </c:pt>
                <c:pt idx="11">
                  <c:v>4.169549092397306E-2</c:v>
                </c:pt>
                <c:pt idx="12">
                  <c:v>4.169549092397306E-2</c:v>
                </c:pt>
                <c:pt idx="13">
                  <c:v>4.169549092397306E-2</c:v>
                </c:pt>
                <c:pt idx="14">
                  <c:v>4.169549092397306E-2</c:v>
                </c:pt>
                <c:pt idx="15">
                  <c:v>4.169549092397306E-2</c:v>
                </c:pt>
                <c:pt idx="16">
                  <c:v>4.169549092397306E-2</c:v>
                </c:pt>
                <c:pt idx="17">
                  <c:v>4.169549092397306E-2</c:v>
                </c:pt>
                <c:pt idx="18">
                  <c:v>4.169549092397306E-2</c:v>
                </c:pt>
                <c:pt idx="19">
                  <c:v>4.169549092397306E-2</c:v>
                </c:pt>
                <c:pt idx="20">
                  <c:v>4.169549092397306E-2</c:v>
                </c:pt>
                <c:pt idx="21">
                  <c:v>4.169549092397306E-2</c:v>
                </c:pt>
                <c:pt idx="22">
                  <c:v>4.169549092397306E-2</c:v>
                </c:pt>
                <c:pt idx="23">
                  <c:v>4.169549092397306E-2</c:v>
                </c:pt>
                <c:pt idx="24">
                  <c:v>4.169549092397306E-2</c:v>
                </c:pt>
                <c:pt idx="25">
                  <c:v>4.169549092397306E-2</c:v>
                </c:pt>
                <c:pt idx="26">
                  <c:v>4.169549092397306E-2</c:v>
                </c:pt>
                <c:pt idx="27">
                  <c:v>4.169549092397306E-2</c:v>
                </c:pt>
                <c:pt idx="28">
                  <c:v>4.169549092397306E-2</c:v>
                </c:pt>
                <c:pt idx="29">
                  <c:v>4.169549092397306E-2</c:v>
                </c:pt>
              </c:numCache>
            </c:numRef>
          </c:val>
          <c:smooth val="0"/>
          <c:extLst>
            <c:ext xmlns:c16="http://schemas.microsoft.com/office/drawing/2014/chart" uri="{C3380CC4-5D6E-409C-BE32-E72D297353CC}">
              <c16:uniqueId val="{00000004-8C53-4ECC-9D96-2FFB3DF43E0C}"/>
            </c:ext>
          </c:extLst>
        </c:ser>
        <c:ser>
          <c:idx val="2"/>
          <c:order val="2"/>
          <c:spPr>
            <a:ln w="19050" cap="rnd">
              <a:solidFill>
                <a:schemeClr val="accent3"/>
              </a:solidFill>
              <a:prstDash val="solid"/>
              <a:round/>
            </a:ln>
            <a:effectLst/>
          </c:spPr>
          <c:marker>
            <c:symbol val="none"/>
          </c:marker>
          <c:dLbls>
            <c:dLbl>
              <c:idx val="1"/>
              <c:layout>
                <c:manualLayout>
                  <c:x val="-4.0337912994601904E-2"/>
                  <c:y val="-3.7005665574717024E-2"/>
                </c:manualLayout>
              </c:layout>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de-DE"/>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5-8C53-4ECC-9D96-2FFB3DF43E0C}"/>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'Ind.1 DATA PROFESSIONALS'!$X$9:$X$38</c:f>
              <c:strCache>
                <c:ptCount val="2"/>
                <c:pt idx="0">
                  <c:v>EU 27</c:v>
                </c:pt>
                <c:pt idx="1">
                  <c:v>Total All Countries</c:v>
                </c:pt>
              </c:strCache>
            </c:strRef>
          </c:cat>
          <c:val>
            <c:numRef>
              <c:f>'Ind.1 DATA PROFESSIONALS'!$AA$9:$AA$38</c:f>
              <c:numCache>
                <c:formatCode>0.0%;[Red]\-0.0%;</c:formatCode>
                <c:ptCount val="30"/>
                <c:pt idx="0">
                  <c:v>4.5777434306197615E-2</c:v>
                </c:pt>
                <c:pt idx="1">
                  <c:v>4.5777434306197615E-2</c:v>
                </c:pt>
                <c:pt idx="2">
                  <c:v>4.5777434306197615E-2</c:v>
                </c:pt>
                <c:pt idx="3">
                  <c:v>4.5777434306197615E-2</c:v>
                </c:pt>
                <c:pt idx="4">
                  <c:v>4.5777434306197615E-2</c:v>
                </c:pt>
                <c:pt idx="5">
                  <c:v>4.5777434306197615E-2</c:v>
                </c:pt>
                <c:pt idx="6">
                  <c:v>4.5777434306197615E-2</c:v>
                </c:pt>
                <c:pt idx="7">
                  <c:v>4.5777434306197615E-2</c:v>
                </c:pt>
                <c:pt idx="8">
                  <c:v>4.5777434306197615E-2</c:v>
                </c:pt>
                <c:pt idx="9">
                  <c:v>4.5777434306197615E-2</c:v>
                </c:pt>
                <c:pt idx="10">
                  <c:v>4.5777434306197615E-2</c:v>
                </c:pt>
                <c:pt idx="11">
                  <c:v>4.5777434306197615E-2</c:v>
                </c:pt>
                <c:pt idx="12">
                  <c:v>4.5777434306197615E-2</c:v>
                </c:pt>
                <c:pt idx="13">
                  <c:v>4.5777434306197615E-2</c:v>
                </c:pt>
                <c:pt idx="14">
                  <c:v>4.5777434306197615E-2</c:v>
                </c:pt>
                <c:pt idx="15">
                  <c:v>4.5777434306197615E-2</c:v>
                </c:pt>
                <c:pt idx="16">
                  <c:v>4.5777434306197615E-2</c:v>
                </c:pt>
                <c:pt idx="17">
                  <c:v>4.5777434306197615E-2</c:v>
                </c:pt>
                <c:pt idx="18">
                  <c:v>4.5777434306197615E-2</c:v>
                </c:pt>
                <c:pt idx="19">
                  <c:v>4.5777434306197615E-2</c:v>
                </c:pt>
                <c:pt idx="20">
                  <c:v>4.5777434306197615E-2</c:v>
                </c:pt>
                <c:pt idx="21">
                  <c:v>4.5777434306197615E-2</c:v>
                </c:pt>
                <c:pt idx="22">
                  <c:v>4.5777434306197615E-2</c:v>
                </c:pt>
                <c:pt idx="23">
                  <c:v>4.5777434306197615E-2</c:v>
                </c:pt>
                <c:pt idx="24">
                  <c:v>4.5777434306197615E-2</c:v>
                </c:pt>
                <c:pt idx="25">
                  <c:v>4.5777434306197615E-2</c:v>
                </c:pt>
                <c:pt idx="26">
                  <c:v>4.5777434306197615E-2</c:v>
                </c:pt>
                <c:pt idx="27">
                  <c:v>4.5777434306197615E-2</c:v>
                </c:pt>
                <c:pt idx="28">
                  <c:v>4.5777434306197615E-2</c:v>
                </c:pt>
                <c:pt idx="29">
                  <c:v>4.5777434306197615E-2</c:v>
                </c:pt>
              </c:numCache>
            </c:numRef>
          </c:val>
          <c:smooth val="0"/>
          <c:extLst>
            <c:ext xmlns:c16="http://schemas.microsoft.com/office/drawing/2014/chart" uri="{C3380CC4-5D6E-409C-BE32-E72D297353CC}">
              <c16:uniqueId val="{00000006-8C53-4ECC-9D96-2FFB3DF43E0C}"/>
            </c:ext>
          </c:extLst>
        </c:ser>
        <c:dLbls>
          <c:showLegendKey val="0"/>
          <c:showVal val="0"/>
          <c:showCatName val="0"/>
          <c:showSerName val="0"/>
          <c:showPercent val="0"/>
          <c:showBubbleSize val="0"/>
        </c:dLbls>
        <c:marker val="1"/>
        <c:smooth val="0"/>
        <c:axId val="1707035135"/>
        <c:axId val="1707045119"/>
      </c:lineChart>
      <c:catAx>
        <c:axId val="15930016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93002447"/>
        <c:crosses val="autoZero"/>
        <c:auto val="1"/>
        <c:lblAlgn val="ctr"/>
        <c:lblOffset val="100"/>
        <c:noMultiLvlLbl val="0"/>
      </c:catAx>
      <c:valAx>
        <c:axId val="1593002447"/>
        <c:scaling>
          <c:orientation val="minMax"/>
        </c:scaling>
        <c:delete val="0"/>
        <c:axPos val="l"/>
        <c:majorGridlines>
          <c:spPr>
            <a:ln w="9525" cap="flat" cmpd="sng" algn="ctr">
              <a:solidFill>
                <a:schemeClr val="tx1">
                  <a:lumMod val="15000"/>
                  <a:lumOff val="85000"/>
                </a:schemeClr>
              </a:solidFill>
              <a:prstDash val="sysDot"/>
              <a:round/>
            </a:ln>
            <a:effectLst/>
          </c:spPr>
        </c:majorGridlines>
        <c:numFmt formatCode="0.0%;[Red]\-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93001615"/>
        <c:crosses val="autoZero"/>
        <c:crossBetween val="between"/>
      </c:valAx>
      <c:valAx>
        <c:axId val="1707045119"/>
        <c:scaling>
          <c:orientation val="minMax"/>
          <c:max val="7.0000000000000007E-2"/>
        </c:scaling>
        <c:delete val="1"/>
        <c:axPos val="r"/>
        <c:numFmt formatCode="0.0%;[Red]\-0.0%;" sourceLinked="1"/>
        <c:majorTickMark val="out"/>
        <c:minorTickMark val="none"/>
        <c:tickLblPos val="nextTo"/>
        <c:crossAx val="1707035135"/>
        <c:crosses val="max"/>
        <c:crossBetween val="between"/>
      </c:valAx>
      <c:catAx>
        <c:axId val="1707035135"/>
        <c:scaling>
          <c:orientation val="minMax"/>
        </c:scaling>
        <c:delete val="1"/>
        <c:axPos val="b"/>
        <c:numFmt formatCode="General" sourceLinked="1"/>
        <c:majorTickMark val="out"/>
        <c:minorTickMark val="none"/>
        <c:tickLblPos val="nextTo"/>
        <c:crossAx val="1707045119"/>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de-CH"/>
              <a:t>Share of Data Using</a:t>
            </a:r>
            <a:r>
              <a:rPr lang="de-CH" baseline="0"/>
              <a:t> Companies</a:t>
            </a:r>
            <a:r>
              <a:rPr lang="de-CH"/>
              <a:t> (</a:t>
            </a:r>
            <a:r>
              <a:rPr lang="de-CH" sz="1400" b="0" i="0" u="none" strike="noStrike" baseline="0">
                <a:effectLst/>
              </a:rPr>
              <a:t>of Total Private Companies)</a:t>
            </a:r>
            <a:r>
              <a:rPr lang="de-CH"/>
              <a:t> by Country</a:t>
            </a:r>
            <a:r>
              <a:rPr lang="de-CH" baseline="0"/>
              <a:t> </a:t>
            </a:r>
            <a:r>
              <a:rPr lang="de-CH"/>
              <a:t>2022;</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de-CH" sz="1400" b="0" i="0" baseline="0">
                <a:effectLst/>
              </a:rPr>
              <a:t>Source: European Data Market Monitoring Tool, IDC 2022</a:t>
            </a:r>
            <a:r>
              <a:rPr lang="de-CH" sz="1400"/>
              <a:t> </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Pt>
            <c:idx val="25"/>
            <c:invertIfNegative val="0"/>
            <c:bubble3D val="0"/>
            <c:spPr>
              <a:solidFill>
                <a:srgbClr val="FF0000"/>
              </a:solidFill>
              <a:ln>
                <a:solidFill>
                  <a:srgbClr val="FF0000"/>
                </a:solidFill>
              </a:ln>
              <a:effectLst/>
            </c:spPr>
            <c:extLst>
              <c:ext xmlns:c16="http://schemas.microsoft.com/office/drawing/2014/chart" uri="{C3380CC4-5D6E-409C-BE32-E72D297353CC}">
                <c16:uniqueId val="{00000001-858D-4B22-80B6-593C3F7772DC}"/>
              </c:ext>
            </c:extLst>
          </c:dPt>
          <c:dPt>
            <c:idx val="26"/>
            <c:invertIfNegative val="0"/>
            <c:bubble3D val="0"/>
            <c:spPr>
              <a:solidFill>
                <a:schemeClr val="accent1"/>
              </a:solidFill>
              <a:ln>
                <a:noFill/>
              </a:ln>
              <a:effectLst/>
            </c:spPr>
            <c:extLst>
              <c:ext xmlns:c16="http://schemas.microsoft.com/office/drawing/2014/chart" uri="{C3380CC4-5D6E-409C-BE32-E72D297353CC}">
                <c16:uniqueId val="{00000003-858D-4B22-80B6-593C3F7772DC}"/>
              </c:ext>
            </c:extLst>
          </c:dPt>
          <c:dLbls>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8D-4B22-80B6-593C3F7772D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'Ind.2 DATA COMPANIES'!$B$85:$B$114</c:f>
              <c:strCache>
                <c:ptCount val="30"/>
                <c:pt idx="0">
                  <c:v>SK</c:v>
                </c:pt>
                <c:pt idx="1">
                  <c:v>PL</c:v>
                </c:pt>
                <c:pt idx="2">
                  <c:v>CZ</c:v>
                </c:pt>
                <c:pt idx="3">
                  <c:v>HU</c:v>
                </c:pt>
                <c:pt idx="4">
                  <c:v>RO</c:v>
                </c:pt>
                <c:pt idx="5">
                  <c:v>SI</c:v>
                </c:pt>
                <c:pt idx="6">
                  <c:v>LT</c:v>
                </c:pt>
                <c:pt idx="7">
                  <c:v>BG</c:v>
                </c:pt>
                <c:pt idx="8">
                  <c:v>HR</c:v>
                </c:pt>
                <c:pt idx="9">
                  <c:v>LV</c:v>
                </c:pt>
                <c:pt idx="10">
                  <c:v>EL</c:v>
                </c:pt>
                <c:pt idx="11">
                  <c:v>FR</c:v>
                </c:pt>
                <c:pt idx="12">
                  <c:v>NL</c:v>
                </c:pt>
                <c:pt idx="13">
                  <c:v>PT</c:v>
                </c:pt>
                <c:pt idx="14">
                  <c:v>EE</c:v>
                </c:pt>
                <c:pt idx="15">
                  <c:v>MT</c:v>
                </c:pt>
                <c:pt idx="16">
                  <c:v>BE</c:v>
                </c:pt>
                <c:pt idx="17">
                  <c:v>RoEEA</c:v>
                </c:pt>
                <c:pt idx="18">
                  <c:v>IE</c:v>
                </c:pt>
                <c:pt idx="19">
                  <c:v>SE</c:v>
                </c:pt>
                <c:pt idx="20">
                  <c:v>FI</c:v>
                </c:pt>
                <c:pt idx="21">
                  <c:v>ES</c:v>
                </c:pt>
                <c:pt idx="22">
                  <c:v>IT</c:v>
                </c:pt>
                <c:pt idx="23">
                  <c:v>CY</c:v>
                </c:pt>
                <c:pt idx="24">
                  <c:v>AT</c:v>
                </c:pt>
                <c:pt idx="25">
                  <c:v>CH</c:v>
                </c:pt>
                <c:pt idx="26">
                  <c:v>DK</c:v>
                </c:pt>
                <c:pt idx="27">
                  <c:v>DE</c:v>
                </c:pt>
                <c:pt idx="28">
                  <c:v>LU</c:v>
                </c:pt>
                <c:pt idx="29">
                  <c:v>UK</c:v>
                </c:pt>
              </c:strCache>
            </c:strRef>
          </c:cat>
          <c:val>
            <c:numRef>
              <c:f>'Ind.2 DATA COMPANIES'!$S$85:$S$114</c:f>
              <c:numCache>
                <c:formatCode>0.0%;[Red]\-0.0%;</c:formatCode>
                <c:ptCount val="30"/>
                <c:pt idx="0">
                  <c:v>6.0505206995587488E-3</c:v>
                </c:pt>
                <c:pt idx="1">
                  <c:v>6.3415003191944208E-3</c:v>
                </c:pt>
                <c:pt idx="2">
                  <c:v>6.9795983702475297E-3</c:v>
                </c:pt>
                <c:pt idx="3">
                  <c:v>7.0991751742824107E-3</c:v>
                </c:pt>
                <c:pt idx="4">
                  <c:v>7.6519581266936984E-3</c:v>
                </c:pt>
                <c:pt idx="5">
                  <c:v>9.3955051705905783E-3</c:v>
                </c:pt>
                <c:pt idx="6">
                  <c:v>9.9028783836496437E-3</c:v>
                </c:pt>
                <c:pt idx="7">
                  <c:v>1.0361192883844982E-2</c:v>
                </c:pt>
                <c:pt idx="8">
                  <c:v>1.127765272046447E-2</c:v>
                </c:pt>
                <c:pt idx="9">
                  <c:v>1.2372610680066617E-2</c:v>
                </c:pt>
                <c:pt idx="10">
                  <c:v>1.5039359128956478E-2</c:v>
                </c:pt>
                <c:pt idx="11">
                  <c:v>1.8084294380846876E-2</c:v>
                </c:pt>
                <c:pt idx="12">
                  <c:v>1.9619234539117684E-2</c:v>
                </c:pt>
                <c:pt idx="13">
                  <c:v>2.0131625637622549E-2</c:v>
                </c:pt>
                <c:pt idx="14">
                  <c:v>2.0423629499906899E-2</c:v>
                </c:pt>
                <c:pt idx="15">
                  <c:v>2.1342955294244324E-2</c:v>
                </c:pt>
                <c:pt idx="16">
                  <c:v>2.3475849641450601E-2</c:v>
                </c:pt>
                <c:pt idx="17">
                  <c:v>2.3597189629917442E-2</c:v>
                </c:pt>
                <c:pt idx="18">
                  <c:v>2.6492304771376235E-2</c:v>
                </c:pt>
                <c:pt idx="19">
                  <c:v>2.691324263067689E-2</c:v>
                </c:pt>
                <c:pt idx="20">
                  <c:v>2.7128061243359546E-2</c:v>
                </c:pt>
                <c:pt idx="21">
                  <c:v>2.7437109232623016E-2</c:v>
                </c:pt>
                <c:pt idx="22">
                  <c:v>2.7667277515718378E-2</c:v>
                </c:pt>
                <c:pt idx="23">
                  <c:v>3.0131131805539186E-2</c:v>
                </c:pt>
                <c:pt idx="24">
                  <c:v>3.0909588641303314E-2</c:v>
                </c:pt>
                <c:pt idx="25">
                  <c:v>3.7541859939422578E-2</c:v>
                </c:pt>
                <c:pt idx="26">
                  <c:v>3.8606679131565548E-2</c:v>
                </c:pt>
                <c:pt idx="27">
                  <c:v>4.6064787572255836E-2</c:v>
                </c:pt>
                <c:pt idx="28">
                  <c:v>5.2928311677195305E-2</c:v>
                </c:pt>
                <c:pt idx="29">
                  <c:v>7.1656934574561543E-2</c:v>
                </c:pt>
              </c:numCache>
            </c:numRef>
          </c:val>
          <c:extLst>
            <c:ext xmlns:c16="http://schemas.microsoft.com/office/drawing/2014/chart" uri="{C3380CC4-5D6E-409C-BE32-E72D297353CC}">
              <c16:uniqueId val="{00000004-858D-4B22-80B6-593C3F7772DC}"/>
            </c:ext>
          </c:extLst>
        </c:ser>
        <c:dLbls>
          <c:showLegendKey val="0"/>
          <c:showVal val="0"/>
          <c:showCatName val="0"/>
          <c:showSerName val="0"/>
          <c:showPercent val="0"/>
          <c:showBubbleSize val="0"/>
        </c:dLbls>
        <c:gapWidth val="182"/>
        <c:axId val="1593001615"/>
        <c:axId val="1593002447"/>
      </c:barChart>
      <c:lineChart>
        <c:grouping val="standard"/>
        <c:varyColors val="0"/>
        <c:ser>
          <c:idx val="1"/>
          <c:order val="1"/>
          <c:spPr>
            <a:ln w="19050" cap="rnd">
              <a:solidFill>
                <a:schemeClr val="accent2"/>
              </a:solidFill>
              <a:prstDash val="solid"/>
              <a:round/>
            </a:ln>
            <a:effectLst/>
          </c:spPr>
          <c:marker>
            <c:symbol val="none"/>
          </c:marker>
          <c:dLbls>
            <c:dLbl>
              <c:idx val="0"/>
              <c:layout>
                <c:manualLayout>
                  <c:x val="3.5087719298245454E-3"/>
                  <c:y val="3.6041970539020321E-2"/>
                </c:manualLayout>
              </c:layout>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de-DE"/>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8.829223217404493E-2"/>
                      <c:h val="2.3224445772069884E-2"/>
                    </c:manualLayout>
                  </c15:layout>
                </c:ext>
                <c:ext xmlns:c16="http://schemas.microsoft.com/office/drawing/2014/chart" uri="{C3380CC4-5D6E-409C-BE32-E72D297353CC}">
                  <c16:uniqueId val="{00000005-858D-4B22-80B6-593C3F7772DC}"/>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'Ind.2 DATA COMPANIES'!$AH$85:$AH$114</c:f>
              <c:strCache>
                <c:ptCount val="2"/>
                <c:pt idx="0">
                  <c:v>EU 27</c:v>
                </c:pt>
                <c:pt idx="1">
                  <c:v>Total All Countries</c:v>
                </c:pt>
              </c:strCache>
            </c:strRef>
          </c:cat>
          <c:val>
            <c:numRef>
              <c:f>'Ind.2 DATA COMPANIES'!$AI$85:$AI$114</c:f>
              <c:numCache>
                <c:formatCode>0.0%;[Red]\-0.0%;</c:formatCode>
                <c:ptCount val="30"/>
                <c:pt idx="0">
                  <c:v>2.1880439440012701E-2</c:v>
                </c:pt>
                <c:pt idx="1">
                  <c:v>2.1880439440012701E-2</c:v>
                </c:pt>
                <c:pt idx="2">
                  <c:v>2.1880439440012701E-2</c:v>
                </c:pt>
                <c:pt idx="3">
                  <c:v>2.1880439440012701E-2</c:v>
                </c:pt>
                <c:pt idx="4">
                  <c:v>2.1880439440012701E-2</c:v>
                </c:pt>
                <c:pt idx="5">
                  <c:v>2.1880439440012701E-2</c:v>
                </c:pt>
                <c:pt idx="6">
                  <c:v>2.1880439440012701E-2</c:v>
                </c:pt>
                <c:pt idx="7">
                  <c:v>2.1880439440012701E-2</c:v>
                </c:pt>
                <c:pt idx="8">
                  <c:v>2.1880439440012701E-2</c:v>
                </c:pt>
                <c:pt idx="9">
                  <c:v>2.1880439440012701E-2</c:v>
                </c:pt>
                <c:pt idx="10">
                  <c:v>2.1880439440012701E-2</c:v>
                </c:pt>
                <c:pt idx="11">
                  <c:v>2.1880439440012701E-2</c:v>
                </c:pt>
                <c:pt idx="12">
                  <c:v>2.1880439440012701E-2</c:v>
                </c:pt>
                <c:pt idx="13">
                  <c:v>2.1880439440012701E-2</c:v>
                </c:pt>
                <c:pt idx="14">
                  <c:v>2.1880439440012701E-2</c:v>
                </c:pt>
                <c:pt idx="15">
                  <c:v>2.1880439440012701E-2</c:v>
                </c:pt>
                <c:pt idx="16">
                  <c:v>2.1880439440012701E-2</c:v>
                </c:pt>
                <c:pt idx="17">
                  <c:v>2.1880439440012701E-2</c:v>
                </c:pt>
                <c:pt idx="18">
                  <c:v>2.1880439440012701E-2</c:v>
                </c:pt>
                <c:pt idx="19">
                  <c:v>2.1880439440012701E-2</c:v>
                </c:pt>
                <c:pt idx="20">
                  <c:v>2.1880439440012701E-2</c:v>
                </c:pt>
                <c:pt idx="21">
                  <c:v>2.1880439440012701E-2</c:v>
                </c:pt>
                <c:pt idx="22">
                  <c:v>2.1880439440012701E-2</c:v>
                </c:pt>
                <c:pt idx="23">
                  <c:v>2.1880439440012701E-2</c:v>
                </c:pt>
                <c:pt idx="24">
                  <c:v>2.1880439440012701E-2</c:v>
                </c:pt>
                <c:pt idx="25">
                  <c:v>2.1880439440012701E-2</c:v>
                </c:pt>
                <c:pt idx="26">
                  <c:v>2.1880439440012701E-2</c:v>
                </c:pt>
                <c:pt idx="27">
                  <c:v>2.1880439440012701E-2</c:v>
                </c:pt>
                <c:pt idx="28">
                  <c:v>2.1880439440012701E-2</c:v>
                </c:pt>
                <c:pt idx="29">
                  <c:v>2.1880439440012701E-2</c:v>
                </c:pt>
              </c:numCache>
            </c:numRef>
          </c:val>
          <c:smooth val="0"/>
          <c:extLst>
            <c:ext xmlns:c16="http://schemas.microsoft.com/office/drawing/2014/chart" uri="{C3380CC4-5D6E-409C-BE32-E72D297353CC}">
              <c16:uniqueId val="{00000006-858D-4B22-80B6-593C3F7772DC}"/>
            </c:ext>
          </c:extLst>
        </c:ser>
        <c:ser>
          <c:idx val="2"/>
          <c:order val="2"/>
          <c:spPr>
            <a:ln w="19050" cap="rnd">
              <a:solidFill>
                <a:schemeClr val="accent3"/>
              </a:solidFill>
              <a:prstDash val="solid"/>
              <a:round/>
            </a:ln>
            <a:effectLst/>
          </c:spPr>
          <c:marker>
            <c:symbol val="none"/>
          </c:marker>
          <c:dLbls>
            <c:dLbl>
              <c:idx val="1"/>
              <c:layout>
                <c:manualLayout>
                  <c:x val="-4.0337912994601904E-2"/>
                  <c:y val="-3.7005665574717024E-2"/>
                </c:manualLayout>
              </c:layout>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de-DE"/>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7-858D-4B22-80B6-593C3F7772DC}"/>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'Ind.2 DATA COMPANIES'!$AH$85:$AH$114</c:f>
              <c:strCache>
                <c:ptCount val="2"/>
                <c:pt idx="0">
                  <c:v>EU 27</c:v>
                </c:pt>
                <c:pt idx="1">
                  <c:v>Total All Countries</c:v>
                </c:pt>
              </c:strCache>
            </c:strRef>
          </c:cat>
          <c:val>
            <c:numRef>
              <c:f>'Ind.2 DATA COMPANIES'!$AK$85:$AK$114</c:f>
              <c:numCache>
                <c:formatCode>0.0%;[Red]\-0.0%;</c:formatCode>
                <c:ptCount val="30"/>
                <c:pt idx="0">
                  <c:v>2.6555522830118278E-2</c:v>
                </c:pt>
                <c:pt idx="1">
                  <c:v>2.6555522830118278E-2</c:v>
                </c:pt>
                <c:pt idx="2">
                  <c:v>2.6555522830118278E-2</c:v>
                </c:pt>
                <c:pt idx="3">
                  <c:v>2.6555522830118278E-2</c:v>
                </c:pt>
                <c:pt idx="4">
                  <c:v>2.6555522830118278E-2</c:v>
                </c:pt>
                <c:pt idx="5">
                  <c:v>2.6555522830118278E-2</c:v>
                </c:pt>
                <c:pt idx="6">
                  <c:v>2.6555522830118278E-2</c:v>
                </c:pt>
                <c:pt idx="7">
                  <c:v>2.6555522830118278E-2</c:v>
                </c:pt>
                <c:pt idx="8">
                  <c:v>2.6555522830118278E-2</c:v>
                </c:pt>
                <c:pt idx="9">
                  <c:v>2.6555522830118278E-2</c:v>
                </c:pt>
                <c:pt idx="10">
                  <c:v>2.6555522830118278E-2</c:v>
                </c:pt>
                <c:pt idx="11">
                  <c:v>2.6555522830118278E-2</c:v>
                </c:pt>
                <c:pt idx="12">
                  <c:v>2.6555522830118278E-2</c:v>
                </c:pt>
                <c:pt idx="13">
                  <c:v>2.6555522830118278E-2</c:v>
                </c:pt>
                <c:pt idx="14">
                  <c:v>2.6555522830118278E-2</c:v>
                </c:pt>
                <c:pt idx="15">
                  <c:v>2.6555522830118278E-2</c:v>
                </c:pt>
                <c:pt idx="16">
                  <c:v>2.6555522830118278E-2</c:v>
                </c:pt>
                <c:pt idx="17">
                  <c:v>2.6555522830118278E-2</c:v>
                </c:pt>
                <c:pt idx="18">
                  <c:v>2.6555522830118278E-2</c:v>
                </c:pt>
                <c:pt idx="19">
                  <c:v>2.6555522830118278E-2</c:v>
                </c:pt>
                <c:pt idx="20">
                  <c:v>2.6555522830118278E-2</c:v>
                </c:pt>
                <c:pt idx="21">
                  <c:v>2.6555522830118278E-2</c:v>
                </c:pt>
                <c:pt idx="22">
                  <c:v>2.6555522830118278E-2</c:v>
                </c:pt>
                <c:pt idx="23">
                  <c:v>2.6555522830118278E-2</c:v>
                </c:pt>
                <c:pt idx="24">
                  <c:v>2.6555522830118278E-2</c:v>
                </c:pt>
                <c:pt idx="25">
                  <c:v>2.6555522830118278E-2</c:v>
                </c:pt>
                <c:pt idx="26">
                  <c:v>2.6555522830118278E-2</c:v>
                </c:pt>
                <c:pt idx="27">
                  <c:v>2.6555522830118278E-2</c:v>
                </c:pt>
                <c:pt idx="28">
                  <c:v>2.6555522830118278E-2</c:v>
                </c:pt>
                <c:pt idx="29">
                  <c:v>2.6555522830118278E-2</c:v>
                </c:pt>
              </c:numCache>
            </c:numRef>
          </c:val>
          <c:smooth val="0"/>
          <c:extLst>
            <c:ext xmlns:c16="http://schemas.microsoft.com/office/drawing/2014/chart" uri="{C3380CC4-5D6E-409C-BE32-E72D297353CC}">
              <c16:uniqueId val="{00000008-858D-4B22-80B6-593C3F7772DC}"/>
            </c:ext>
          </c:extLst>
        </c:ser>
        <c:dLbls>
          <c:showLegendKey val="0"/>
          <c:showVal val="0"/>
          <c:showCatName val="0"/>
          <c:showSerName val="0"/>
          <c:showPercent val="0"/>
          <c:showBubbleSize val="0"/>
        </c:dLbls>
        <c:marker val="1"/>
        <c:smooth val="0"/>
        <c:axId val="1707035135"/>
        <c:axId val="1707045119"/>
      </c:lineChart>
      <c:catAx>
        <c:axId val="15930016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93002447"/>
        <c:crosses val="autoZero"/>
        <c:auto val="1"/>
        <c:lblAlgn val="ctr"/>
        <c:lblOffset val="100"/>
        <c:noMultiLvlLbl val="0"/>
      </c:catAx>
      <c:valAx>
        <c:axId val="1593002447"/>
        <c:scaling>
          <c:orientation val="minMax"/>
        </c:scaling>
        <c:delete val="0"/>
        <c:axPos val="l"/>
        <c:majorGridlines>
          <c:spPr>
            <a:ln w="9525" cap="flat" cmpd="sng" algn="ctr">
              <a:solidFill>
                <a:schemeClr val="tx1">
                  <a:lumMod val="15000"/>
                  <a:lumOff val="85000"/>
                </a:schemeClr>
              </a:solidFill>
              <a:prstDash val="sysDot"/>
              <a:round/>
            </a:ln>
            <a:effectLst/>
          </c:spPr>
        </c:majorGridlines>
        <c:numFmt formatCode="0.0%;[Red]\-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93001615"/>
        <c:crosses val="autoZero"/>
        <c:crossBetween val="between"/>
      </c:valAx>
      <c:valAx>
        <c:axId val="1707045119"/>
        <c:scaling>
          <c:orientation val="minMax"/>
          <c:max val="7.0000000000000007E-2"/>
        </c:scaling>
        <c:delete val="1"/>
        <c:axPos val="r"/>
        <c:numFmt formatCode="0.0%;[Red]\-0.0%;" sourceLinked="1"/>
        <c:majorTickMark val="out"/>
        <c:minorTickMark val="none"/>
        <c:tickLblPos val="nextTo"/>
        <c:crossAx val="1707035135"/>
        <c:crosses val="max"/>
        <c:crossBetween val="between"/>
      </c:valAx>
      <c:catAx>
        <c:axId val="1707035135"/>
        <c:scaling>
          <c:orientation val="minMax"/>
        </c:scaling>
        <c:delete val="1"/>
        <c:axPos val="b"/>
        <c:numFmt formatCode="General" sourceLinked="1"/>
        <c:majorTickMark val="out"/>
        <c:minorTickMark val="none"/>
        <c:tickLblPos val="nextTo"/>
        <c:crossAx val="1707045119"/>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de-CH" sz="1400"/>
              <a:t>Data Market Value by Country 2022 and Growth Rate 2021 - 2022;</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de-CH" sz="1400" b="0" i="0" baseline="0">
                <a:effectLst/>
              </a:rPr>
              <a:t>Source: European Data Market Monitoring Tool, IDC 2022 </a:t>
            </a:r>
            <a:endParaRPr lang="de-CH" sz="1400">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barChart>
        <c:barDir val="col"/>
        <c:grouping val="clustered"/>
        <c:varyColors val="0"/>
        <c:ser>
          <c:idx val="0"/>
          <c:order val="0"/>
          <c:tx>
            <c:v>Value in Millions EUR (left axis)</c:v>
          </c:tx>
          <c:spPr>
            <a:solidFill>
              <a:schemeClr val="accent1"/>
            </a:solidFill>
            <a:ln>
              <a:noFill/>
            </a:ln>
            <a:effectLst/>
          </c:spPr>
          <c:invertIfNegative val="0"/>
          <c:dPt>
            <c:idx val="22"/>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1-F2A4-4228-A5AC-185AA3CED6A5}"/>
              </c:ext>
            </c:extLst>
          </c:dPt>
          <c:dPt>
            <c:idx val="23"/>
            <c:invertIfNegative val="0"/>
            <c:bubble3D val="0"/>
            <c:spPr>
              <a:solidFill>
                <a:srgbClr val="FF0000"/>
              </a:solidFill>
              <a:ln>
                <a:solidFill>
                  <a:srgbClr val="FF0000"/>
                </a:solidFill>
              </a:ln>
              <a:effectLst/>
            </c:spPr>
            <c:extLst>
              <c:ext xmlns:c16="http://schemas.microsoft.com/office/drawing/2014/chart" uri="{C3380CC4-5D6E-409C-BE32-E72D297353CC}">
                <c16:uniqueId val="{00000006-F2A4-4228-A5AC-185AA3CED6A5}"/>
              </c:ext>
            </c:extLst>
          </c:dPt>
          <c:dLbls>
            <c:dLbl>
              <c:idx val="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2A4-4228-A5AC-185AA3CED6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'Ind.4 DATA MARKET'!$B$9:$B$38</c:f>
              <c:strCache>
                <c:ptCount val="30"/>
                <c:pt idx="0">
                  <c:v>MT</c:v>
                </c:pt>
                <c:pt idx="1">
                  <c:v>SI</c:v>
                </c:pt>
                <c:pt idx="2">
                  <c:v>LU</c:v>
                </c:pt>
                <c:pt idx="3">
                  <c:v>LV</c:v>
                </c:pt>
                <c:pt idx="4">
                  <c:v>CY</c:v>
                </c:pt>
                <c:pt idx="5">
                  <c:v>HR</c:v>
                </c:pt>
                <c:pt idx="6">
                  <c:v>LT</c:v>
                </c:pt>
                <c:pt idx="7">
                  <c:v>EE</c:v>
                </c:pt>
                <c:pt idx="8">
                  <c:v>BG</c:v>
                </c:pt>
                <c:pt idx="9">
                  <c:v>EL</c:v>
                </c:pt>
                <c:pt idx="10">
                  <c:v>SK</c:v>
                </c:pt>
                <c:pt idx="11">
                  <c:v>HU</c:v>
                </c:pt>
                <c:pt idx="12">
                  <c:v>CZ</c:v>
                </c:pt>
                <c:pt idx="13">
                  <c:v>RO</c:v>
                </c:pt>
                <c:pt idx="14">
                  <c:v>PT</c:v>
                </c:pt>
                <c:pt idx="15">
                  <c:v>FI</c:v>
                </c:pt>
                <c:pt idx="16">
                  <c:v>IE</c:v>
                </c:pt>
                <c:pt idx="17">
                  <c:v>AT</c:v>
                </c:pt>
                <c:pt idx="18">
                  <c:v>DK</c:v>
                </c:pt>
                <c:pt idx="19">
                  <c:v>BE</c:v>
                </c:pt>
                <c:pt idx="20">
                  <c:v>PL</c:v>
                </c:pt>
                <c:pt idx="21">
                  <c:v>RoEEA</c:v>
                </c:pt>
                <c:pt idx="22">
                  <c:v>SE</c:v>
                </c:pt>
                <c:pt idx="23">
                  <c:v>CH</c:v>
                </c:pt>
                <c:pt idx="24">
                  <c:v>ES</c:v>
                </c:pt>
                <c:pt idx="25">
                  <c:v>NL</c:v>
                </c:pt>
                <c:pt idx="26">
                  <c:v>IT</c:v>
                </c:pt>
                <c:pt idx="27">
                  <c:v>FR</c:v>
                </c:pt>
                <c:pt idx="28">
                  <c:v>DE</c:v>
                </c:pt>
                <c:pt idx="29">
                  <c:v>UK</c:v>
                </c:pt>
              </c:strCache>
            </c:strRef>
          </c:cat>
          <c:val>
            <c:numRef>
              <c:f>'Ind.4 DATA MARKET'!$E$9:$E$38</c:f>
              <c:numCache>
                <c:formatCode>#,##0;[Red]\-#,##0;</c:formatCode>
                <c:ptCount val="30"/>
                <c:pt idx="0">
                  <c:v>90.184550463212418</c:v>
                </c:pt>
                <c:pt idx="1">
                  <c:v>218.43071167554018</c:v>
                </c:pt>
                <c:pt idx="2">
                  <c:v>222.54707820706358</c:v>
                </c:pt>
                <c:pt idx="3">
                  <c:v>227.81521592667048</c:v>
                </c:pt>
                <c:pt idx="4">
                  <c:v>232.02200160278014</c:v>
                </c:pt>
                <c:pt idx="5">
                  <c:v>312.83215695542543</c:v>
                </c:pt>
                <c:pt idx="6">
                  <c:v>351.38775855762594</c:v>
                </c:pt>
                <c:pt idx="7">
                  <c:v>371.22632686662365</c:v>
                </c:pt>
                <c:pt idx="8">
                  <c:v>397.41303884165069</c:v>
                </c:pt>
                <c:pt idx="9">
                  <c:v>622.34059247148696</c:v>
                </c:pt>
                <c:pt idx="10">
                  <c:v>624.64528413491507</c:v>
                </c:pt>
                <c:pt idx="11">
                  <c:v>666.35880235584398</c:v>
                </c:pt>
                <c:pt idx="12">
                  <c:v>802.94563038975787</c:v>
                </c:pt>
                <c:pt idx="13">
                  <c:v>925.6941509355679</c:v>
                </c:pt>
                <c:pt idx="14">
                  <c:v>1209.2872586567266</c:v>
                </c:pt>
                <c:pt idx="15">
                  <c:v>1595.3384743963848</c:v>
                </c:pt>
                <c:pt idx="16">
                  <c:v>1716.4167912286887</c:v>
                </c:pt>
                <c:pt idx="17">
                  <c:v>1840.5711642681244</c:v>
                </c:pt>
                <c:pt idx="18">
                  <c:v>2017.6724384900563</c:v>
                </c:pt>
                <c:pt idx="19">
                  <c:v>2348.9049392705242</c:v>
                </c:pt>
                <c:pt idx="20">
                  <c:v>2588.754202309834</c:v>
                </c:pt>
                <c:pt idx="21">
                  <c:v>2660.3790206630006</c:v>
                </c:pt>
                <c:pt idx="22">
                  <c:v>3925.0284670146689</c:v>
                </c:pt>
                <c:pt idx="23">
                  <c:v>4351.4765490889567</c:v>
                </c:pt>
                <c:pt idx="24">
                  <c:v>4694.7968910697236</c:v>
                </c:pt>
                <c:pt idx="25">
                  <c:v>5421.8085395768194</c:v>
                </c:pt>
                <c:pt idx="26">
                  <c:v>6886.4126267378433</c:v>
                </c:pt>
                <c:pt idx="27">
                  <c:v>12300.381124105585</c:v>
                </c:pt>
                <c:pt idx="28">
                  <c:v>20351.298924780946</c:v>
                </c:pt>
                <c:pt idx="29">
                  <c:v>21617.18523846332</c:v>
                </c:pt>
              </c:numCache>
            </c:numRef>
          </c:val>
          <c:extLst>
            <c:ext xmlns:c16="http://schemas.microsoft.com/office/drawing/2014/chart" uri="{C3380CC4-5D6E-409C-BE32-E72D297353CC}">
              <c16:uniqueId val="{00000002-F2A4-4228-A5AC-185AA3CED6A5}"/>
            </c:ext>
          </c:extLst>
        </c:ser>
        <c:dLbls>
          <c:showLegendKey val="0"/>
          <c:showVal val="0"/>
          <c:showCatName val="0"/>
          <c:showSerName val="0"/>
          <c:showPercent val="0"/>
          <c:showBubbleSize val="0"/>
        </c:dLbls>
        <c:gapWidth val="219"/>
        <c:axId val="1705507567"/>
        <c:axId val="1705513391"/>
      </c:barChart>
      <c:scatterChart>
        <c:scatterStyle val="lineMarker"/>
        <c:varyColors val="0"/>
        <c:ser>
          <c:idx val="1"/>
          <c:order val="1"/>
          <c:tx>
            <c:v>Growth Rate (right axis)</c:v>
          </c:tx>
          <c:spPr>
            <a:ln w="25400" cap="rnd">
              <a:noFill/>
              <a:round/>
            </a:ln>
            <a:effectLst/>
          </c:spPr>
          <c:marker>
            <c:symbol val="circle"/>
            <c:size val="5"/>
            <c:spPr>
              <a:noFill/>
              <a:ln w="31750">
                <a:solidFill>
                  <a:schemeClr val="accent2"/>
                </a:solidFill>
              </a:ln>
              <a:effectLst/>
            </c:spPr>
          </c:marker>
          <c:dPt>
            <c:idx val="22"/>
            <c:marker>
              <c:symbol val="circle"/>
              <c:size val="5"/>
              <c:spPr>
                <a:noFill/>
                <a:ln w="31750">
                  <a:solidFill>
                    <a:srgbClr val="FF0000"/>
                  </a:solidFill>
                </a:ln>
                <a:effectLst/>
              </c:spPr>
            </c:marker>
            <c:bubble3D val="0"/>
            <c:extLst>
              <c:ext xmlns:c16="http://schemas.microsoft.com/office/drawing/2014/chart" uri="{C3380CC4-5D6E-409C-BE32-E72D297353CC}">
                <c16:uniqueId val="{00000003-F2A4-4228-A5AC-185AA3CED6A5}"/>
              </c:ext>
            </c:extLst>
          </c:dPt>
          <c:xVal>
            <c:strRef>
              <c:f>'Ind.4 DATA MARKET'!$B$9:$B$38</c:f>
              <c:strCache>
                <c:ptCount val="30"/>
                <c:pt idx="0">
                  <c:v>MT</c:v>
                </c:pt>
                <c:pt idx="1">
                  <c:v>SI</c:v>
                </c:pt>
                <c:pt idx="2">
                  <c:v>LU</c:v>
                </c:pt>
                <c:pt idx="3">
                  <c:v>LV</c:v>
                </c:pt>
                <c:pt idx="4">
                  <c:v>CY</c:v>
                </c:pt>
                <c:pt idx="5">
                  <c:v>HR</c:v>
                </c:pt>
                <c:pt idx="6">
                  <c:v>LT</c:v>
                </c:pt>
                <c:pt idx="7">
                  <c:v>EE</c:v>
                </c:pt>
                <c:pt idx="8">
                  <c:v>BG</c:v>
                </c:pt>
                <c:pt idx="9">
                  <c:v>EL</c:v>
                </c:pt>
                <c:pt idx="10">
                  <c:v>SK</c:v>
                </c:pt>
                <c:pt idx="11">
                  <c:v>HU</c:v>
                </c:pt>
                <c:pt idx="12">
                  <c:v>CZ</c:v>
                </c:pt>
                <c:pt idx="13">
                  <c:v>RO</c:v>
                </c:pt>
                <c:pt idx="14">
                  <c:v>PT</c:v>
                </c:pt>
                <c:pt idx="15">
                  <c:v>FI</c:v>
                </c:pt>
                <c:pt idx="16">
                  <c:v>IE</c:v>
                </c:pt>
                <c:pt idx="17">
                  <c:v>AT</c:v>
                </c:pt>
                <c:pt idx="18">
                  <c:v>DK</c:v>
                </c:pt>
                <c:pt idx="19">
                  <c:v>BE</c:v>
                </c:pt>
                <c:pt idx="20">
                  <c:v>PL</c:v>
                </c:pt>
                <c:pt idx="21">
                  <c:v>RoEEA</c:v>
                </c:pt>
                <c:pt idx="22">
                  <c:v>SE</c:v>
                </c:pt>
                <c:pt idx="23">
                  <c:v>CH</c:v>
                </c:pt>
                <c:pt idx="24">
                  <c:v>ES</c:v>
                </c:pt>
                <c:pt idx="25">
                  <c:v>NL</c:v>
                </c:pt>
                <c:pt idx="26">
                  <c:v>IT</c:v>
                </c:pt>
                <c:pt idx="27">
                  <c:v>FR</c:v>
                </c:pt>
                <c:pt idx="28">
                  <c:v>DE</c:v>
                </c:pt>
                <c:pt idx="29">
                  <c:v>UK</c:v>
                </c:pt>
              </c:strCache>
            </c:strRef>
          </c:xVal>
          <c:yVal>
            <c:numRef>
              <c:f>'Ind.4 DATA MARKET'!$L$9:$L$38</c:f>
              <c:numCache>
                <c:formatCode>0.0%;[Red]\-0.0%;</c:formatCode>
                <c:ptCount val="30"/>
                <c:pt idx="0">
                  <c:v>0.11977772830127553</c:v>
                </c:pt>
                <c:pt idx="1">
                  <c:v>0.11243567065509197</c:v>
                </c:pt>
                <c:pt idx="2">
                  <c:v>0.11243567065509197</c:v>
                </c:pt>
                <c:pt idx="3">
                  <c:v>0.11243567065509197</c:v>
                </c:pt>
                <c:pt idx="4">
                  <c:v>0.11243567065509197</c:v>
                </c:pt>
                <c:pt idx="5">
                  <c:v>0.11243567065509197</c:v>
                </c:pt>
                <c:pt idx="6">
                  <c:v>0.11243567065509197</c:v>
                </c:pt>
                <c:pt idx="7">
                  <c:v>0.14473803981133648</c:v>
                </c:pt>
                <c:pt idx="8">
                  <c:v>0.16216673252307712</c:v>
                </c:pt>
                <c:pt idx="9">
                  <c:v>5.3707987125694245E-2</c:v>
                </c:pt>
                <c:pt idx="10">
                  <c:v>0.11243567065509197</c:v>
                </c:pt>
                <c:pt idx="11">
                  <c:v>0.11977772830127553</c:v>
                </c:pt>
                <c:pt idx="12">
                  <c:v>3.8481083579140707E-2</c:v>
                </c:pt>
                <c:pt idx="13">
                  <c:v>0.16216673252307712</c:v>
                </c:pt>
                <c:pt idx="14">
                  <c:v>4.9647846314380351E-2</c:v>
                </c:pt>
                <c:pt idx="15">
                  <c:v>0.12734878253630288</c:v>
                </c:pt>
                <c:pt idx="16">
                  <c:v>0.17748662115761671</c:v>
                </c:pt>
                <c:pt idx="17">
                  <c:v>0.12140622532492773</c:v>
                </c:pt>
                <c:pt idx="18">
                  <c:v>0.12503056894801001</c:v>
                </c:pt>
                <c:pt idx="19">
                  <c:v>0.12748846038365191</c:v>
                </c:pt>
                <c:pt idx="20">
                  <c:v>9.8961207651774297E-2</c:v>
                </c:pt>
                <c:pt idx="21">
                  <c:v>4.7098206044319912E-2</c:v>
                </c:pt>
                <c:pt idx="22">
                  <c:v>0.13441010084465455</c:v>
                </c:pt>
                <c:pt idx="23">
                  <c:v>0.1262970436868982</c:v>
                </c:pt>
                <c:pt idx="24">
                  <c:v>0.10272067431542142</c:v>
                </c:pt>
                <c:pt idx="25">
                  <c:v>0.12591812979801986</c:v>
                </c:pt>
                <c:pt idx="26">
                  <c:v>0.12166800141592415</c:v>
                </c:pt>
                <c:pt idx="27">
                  <c:v>0.14046058717466114</c:v>
                </c:pt>
                <c:pt idx="28">
                  <c:v>0.13108806244291205</c:v>
                </c:pt>
                <c:pt idx="29">
                  <c:v>0.12568815555524715</c:v>
                </c:pt>
              </c:numCache>
            </c:numRef>
          </c:yVal>
          <c:smooth val="0"/>
          <c:extLst>
            <c:ext xmlns:c16="http://schemas.microsoft.com/office/drawing/2014/chart" uri="{C3380CC4-5D6E-409C-BE32-E72D297353CC}">
              <c16:uniqueId val="{00000004-F2A4-4228-A5AC-185AA3CED6A5}"/>
            </c:ext>
          </c:extLst>
        </c:ser>
        <c:dLbls>
          <c:showLegendKey val="0"/>
          <c:showVal val="0"/>
          <c:showCatName val="0"/>
          <c:showSerName val="0"/>
          <c:showPercent val="0"/>
          <c:showBubbleSize val="0"/>
        </c:dLbls>
        <c:axId val="1566853551"/>
        <c:axId val="1566852303"/>
      </c:scatterChart>
      <c:catAx>
        <c:axId val="1705507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05513391"/>
        <c:crosses val="autoZero"/>
        <c:auto val="1"/>
        <c:lblAlgn val="ctr"/>
        <c:lblOffset val="100"/>
        <c:noMultiLvlLbl val="0"/>
      </c:catAx>
      <c:valAx>
        <c:axId val="1705513391"/>
        <c:scaling>
          <c:orientation val="minMax"/>
          <c:max val="24000"/>
          <c:min val="0"/>
        </c:scaling>
        <c:delete val="0"/>
        <c:axPos val="l"/>
        <c:majorGridlines>
          <c:spPr>
            <a:ln w="9525" cap="flat" cmpd="sng" algn="ctr">
              <a:solidFill>
                <a:schemeClr val="tx1">
                  <a:lumMod val="15000"/>
                  <a:lumOff val="85000"/>
                </a:schemeClr>
              </a:solidFill>
              <a:prstDash val="sysDot"/>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05507567"/>
        <c:crosses val="autoZero"/>
        <c:crossBetween val="between"/>
        <c:majorUnit val="4000"/>
      </c:valAx>
      <c:valAx>
        <c:axId val="1566852303"/>
        <c:scaling>
          <c:orientation val="minMax"/>
          <c:max val="0.18000000000000002"/>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66853551"/>
        <c:crosses val="max"/>
        <c:crossBetween val="midCat"/>
      </c:valAx>
      <c:valAx>
        <c:axId val="1566853551"/>
        <c:scaling>
          <c:orientation val="minMax"/>
        </c:scaling>
        <c:delete val="1"/>
        <c:axPos val="t"/>
        <c:majorTickMark val="out"/>
        <c:minorTickMark val="none"/>
        <c:tickLblPos val="nextTo"/>
        <c:crossAx val="1566852303"/>
        <c:crosses val="max"/>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de-CH"/>
              <a:t>Total Impact of the Data Economy as a % of GDP by Country</a:t>
            </a:r>
            <a:r>
              <a:rPr lang="de-CH" baseline="0"/>
              <a:t> </a:t>
            </a:r>
            <a:r>
              <a:rPr lang="de-CH"/>
              <a:t>2022;</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de-CH" sz="1400" b="0" i="0" baseline="0">
                <a:effectLst/>
              </a:rPr>
              <a:t>Source: European Data Market Monitoring Tool, IDC 2022</a:t>
            </a:r>
            <a:r>
              <a:rPr lang="de-CH" sz="1400"/>
              <a:t> </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Pt>
            <c:idx val="21"/>
            <c:invertIfNegative val="0"/>
            <c:bubble3D val="0"/>
            <c:spPr>
              <a:solidFill>
                <a:srgbClr val="FF0000"/>
              </a:solidFill>
              <a:ln>
                <a:solidFill>
                  <a:srgbClr val="FF0000"/>
                </a:solidFill>
              </a:ln>
              <a:effectLst/>
            </c:spPr>
            <c:extLst>
              <c:ext xmlns:c16="http://schemas.microsoft.com/office/drawing/2014/chart" uri="{C3380CC4-5D6E-409C-BE32-E72D297353CC}">
                <c16:uniqueId val="{0000000A-E4E7-40E8-B5F6-AFB30DDC3068}"/>
              </c:ext>
            </c:extLst>
          </c:dPt>
          <c:dPt>
            <c:idx val="25"/>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1-E4E7-40E8-B5F6-AFB30DDC3068}"/>
              </c:ext>
            </c:extLst>
          </c:dPt>
          <c:dPt>
            <c:idx val="26"/>
            <c:invertIfNegative val="0"/>
            <c:bubble3D val="0"/>
            <c:spPr>
              <a:solidFill>
                <a:schemeClr val="accent1"/>
              </a:solidFill>
              <a:ln>
                <a:noFill/>
              </a:ln>
              <a:effectLst/>
            </c:spPr>
            <c:extLst>
              <c:ext xmlns:c16="http://schemas.microsoft.com/office/drawing/2014/chart" uri="{C3380CC4-5D6E-409C-BE32-E72D297353CC}">
                <c16:uniqueId val="{00000003-E4E7-40E8-B5F6-AFB30DDC3068}"/>
              </c:ext>
            </c:extLst>
          </c:dPt>
          <c:dLbls>
            <c:dLbl>
              <c:idx val="2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4E7-40E8-B5F6-AFB30DDC30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'Ind.5 DATA ECONOMY'!$B$7:$B$36</c:f>
              <c:strCache>
                <c:ptCount val="30"/>
                <c:pt idx="0">
                  <c:v>EL</c:v>
                </c:pt>
                <c:pt idx="1">
                  <c:v>SI</c:v>
                </c:pt>
                <c:pt idx="2">
                  <c:v>CZ</c:v>
                </c:pt>
                <c:pt idx="3">
                  <c:v>HR</c:v>
                </c:pt>
                <c:pt idx="4">
                  <c:v>SK</c:v>
                </c:pt>
                <c:pt idx="5">
                  <c:v>RO</c:v>
                </c:pt>
                <c:pt idx="6">
                  <c:v>HU</c:v>
                </c:pt>
                <c:pt idx="7">
                  <c:v>IE</c:v>
                </c:pt>
                <c:pt idx="8">
                  <c:v>FR</c:v>
                </c:pt>
                <c:pt idx="9">
                  <c:v>IT</c:v>
                </c:pt>
                <c:pt idx="10">
                  <c:v>ES</c:v>
                </c:pt>
                <c:pt idx="11">
                  <c:v>PL</c:v>
                </c:pt>
                <c:pt idx="12">
                  <c:v>AT</c:v>
                </c:pt>
                <c:pt idx="13">
                  <c:v>BE</c:v>
                </c:pt>
                <c:pt idx="14">
                  <c:v>DK</c:v>
                </c:pt>
                <c:pt idx="15">
                  <c:v>LT</c:v>
                </c:pt>
                <c:pt idx="16">
                  <c:v>LU</c:v>
                </c:pt>
                <c:pt idx="17">
                  <c:v>PT</c:v>
                </c:pt>
                <c:pt idx="18">
                  <c:v>DE</c:v>
                </c:pt>
                <c:pt idx="19">
                  <c:v>FI</c:v>
                </c:pt>
                <c:pt idx="20">
                  <c:v>SE</c:v>
                </c:pt>
                <c:pt idx="21">
                  <c:v>CH</c:v>
                </c:pt>
                <c:pt idx="22">
                  <c:v>RoEEA</c:v>
                </c:pt>
                <c:pt idx="23">
                  <c:v>NL</c:v>
                </c:pt>
                <c:pt idx="24">
                  <c:v>BG</c:v>
                </c:pt>
                <c:pt idx="25">
                  <c:v>LV</c:v>
                </c:pt>
                <c:pt idx="26">
                  <c:v>MT</c:v>
                </c:pt>
                <c:pt idx="27">
                  <c:v>UK</c:v>
                </c:pt>
                <c:pt idx="28">
                  <c:v>CY</c:v>
                </c:pt>
                <c:pt idx="29">
                  <c:v>EE</c:v>
                </c:pt>
              </c:strCache>
            </c:strRef>
          </c:cat>
          <c:val>
            <c:numRef>
              <c:f>'Ind.5 DATA ECONOMY'!$S$7:$S$36</c:f>
              <c:numCache>
                <c:formatCode>0.0%;[Red]\-0.0%;</c:formatCode>
                <c:ptCount val="30"/>
                <c:pt idx="0">
                  <c:v>1.7412972181974795E-2</c:v>
                </c:pt>
                <c:pt idx="1">
                  <c:v>2.1447657222237952E-2</c:v>
                </c:pt>
                <c:pt idx="2">
                  <c:v>2.1868357041802806E-2</c:v>
                </c:pt>
                <c:pt idx="3">
                  <c:v>2.3245898189915622E-2</c:v>
                </c:pt>
                <c:pt idx="4">
                  <c:v>2.5330352504302326E-2</c:v>
                </c:pt>
                <c:pt idx="5">
                  <c:v>2.6472710618442138E-2</c:v>
                </c:pt>
                <c:pt idx="6">
                  <c:v>2.9621356039951439E-2</c:v>
                </c:pt>
                <c:pt idx="7">
                  <c:v>3.0759860589217029E-2</c:v>
                </c:pt>
                <c:pt idx="8">
                  <c:v>3.1124282450979226E-2</c:v>
                </c:pt>
                <c:pt idx="9">
                  <c:v>3.2456877167547304E-2</c:v>
                </c:pt>
                <c:pt idx="10">
                  <c:v>3.4350268390580661E-2</c:v>
                </c:pt>
                <c:pt idx="11">
                  <c:v>3.6109603065477204E-2</c:v>
                </c:pt>
                <c:pt idx="12">
                  <c:v>3.6608480094588593E-2</c:v>
                </c:pt>
                <c:pt idx="13">
                  <c:v>4.0081074812660482E-2</c:v>
                </c:pt>
                <c:pt idx="14">
                  <c:v>4.0437819342468144E-2</c:v>
                </c:pt>
                <c:pt idx="15">
                  <c:v>4.1676019816921643E-2</c:v>
                </c:pt>
                <c:pt idx="16">
                  <c:v>4.2661863168361645E-2</c:v>
                </c:pt>
                <c:pt idx="17">
                  <c:v>4.4871709498925397E-2</c:v>
                </c:pt>
                <c:pt idx="18">
                  <c:v>4.8739745671951828E-2</c:v>
                </c:pt>
                <c:pt idx="19">
                  <c:v>4.9243297733044138E-2</c:v>
                </c:pt>
                <c:pt idx="20">
                  <c:v>5.0379948193677082E-2</c:v>
                </c:pt>
                <c:pt idx="21">
                  <c:v>5.1945077520111259E-2</c:v>
                </c:pt>
                <c:pt idx="22">
                  <c:v>5.2869907154705756E-2</c:v>
                </c:pt>
                <c:pt idx="23">
                  <c:v>5.3608881297951917E-2</c:v>
                </c:pt>
                <c:pt idx="24">
                  <c:v>5.4020841208397202E-2</c:v>
                </c:pt>
                <c:pt idx="25">
                  <c:v>5.4959377132808379E-2</c:v>
                </c:pt>
                <c:pt idx="26">
                  <c:v>5.8307378026174278E-2</c:v>
                </c:pt>
                <c:pt idx="27">
                  <c:v>6.9196234508544119E-2</c:v>
                </c:pt>
                <c:pt idx="28">
                  <c:v>7.6357086847709948E-2</c:v>
                </c:pt>
                <c:pt idx="29">
                  <c:v>0.10463024438402159</c:v>
                </c:pt>
              </c:numCache>
            </c:numRef>
          </c:val>
          <c:extLst>
            <c:ext xmlns:c16="http://schemas.microsoft.com/office/drawing/2014/chart" uri="{C3380CC4-5D6E-409C-BE32-E72D297353CC}">
              <c16:uniqueId val="{00000004-E4E7-40E8-B5F6-AFB30DDC3068}"/>
            </c:ext>
          </c:extLst>
        </c:ser>
        <c:dLbls>
          <c:showLegendKey val="0"/>
          <c:showVal val="0"/>
          <c:showCatName val="0"/>
          <c:showSerName val="0"/>
          <c:showPercent val="0"/>
          <c:showBubbleSize val="0"/>
        </c:dLbls>
        <c:gapWidth val="182"/>
        <c:axId val="1593001615"/>
        <c:axId val="1593002447"/>
      </c:barChart>
      <c:lineChart>
        <c:grouping val="standard"/>
        <c:varyColors val="0"/>
        <c:ser>
          <c:idx val="1"/>
          <c:order val="1"/>
          <c:spPr>
            <a:ln w="19050" cap="rnd">
              <a:solidFill>
                <a:schemeClr val="accent2"/>
              </a:solidFill>
              <a:prstDash val="solid"/>
              <a:round/>
            </a:ln>
            <a:effectLst/>
          </c:spPr>
          <c:marker>
            <c:symbol val="none"/>
          </c:marker>
          <c:dLbls>
            <c:dLbl>
              <c:idx val="0"/>
              <c:layout>
                <c:manualLayout>
                  <c:x val="3.5087719298245454E-3"/>
                  <c:y val="3.6041970539020321E-2"/>
                </c:manualLayout>
              </c:layout>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de-DE"/>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8.829223217404493E-2"/>
                      <c:h val="2.3224445772069884E-2"/>
                    </c:manualLayout>
                  </c15:layout>
                </c:ext>
                <c:ext xmlns:c16="http://schemas.microsoft.com/office/drawing/2014/chart" uri="{C3380CC4-5D6E-409C-BE32-E72D297353CC}">
                  <c16:uniqueId val="{00000005-E4E7-40E8-B5F6-AFB30DDC3068}"/>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'Ind.5 DATA ECONOMY'!$Y$7:$Y$36</c:f>
              <c:strCache>
                <c:ptCount val="2"/>
                <c:pt idx="0">
                  <c:v>EU 27</c:v>
                </c:pt>
                <c:pt idx="1">
                  <c:v>Total All Countries</c:v>
                </c:pt>
              </c:strCache>
            </c:strRef>
          </c:cat>
          <c:val>
            <c:numRef>
              <c:f>'Ind.5 DATA ECONOMY'!$Z$7:$Z$36</c:f>
              <c:numCache>
                <c:formatCode>0.0%;[Red]\-0.0%;</c:formatCode>
                <c:ptCount val="30"/>
                <c:pt idx="0">
                  <c:v>3.9000991744354764E-2</c:v>
                </c:pt>
                <c:pt idx="1">
                  <c:v>3.9000991744354764E-2</c:v>
                </c:pt>
                <c:pt idx="2">
                  <c:v>3.9000991744354764E-2</c:v>
                </c:pt>
                <c:pt idx="3">
                  <c:v>3.9000991744354764E-2</c:v>
                </c:pt>
                <c:pt idx="4">
                  <c:v>3.9000991744354764E-2</c:v>
                </c:pt>
                <c:pt idx="5">
                  <c:v>3.9000991744354764E-2</c:v>
                </c:pt>
                <c:pt idx="6">
                  <c:v>3.9000991744354764E-2</c:v>
                </c:pt>
                <c:pt idx="7">
                  <c:v>3.9000991744354764E-2</c:v>
                </c:pt>
                <c:pt idx="8">
                  <c:v>3.9000991744354764E-2</c:v>
                </c:pt>
                <c:pt idx="9">
                  <c:v>3.9000991744354764E-2</c:v>
                </c:pt>
                <c:pt idx="10">
                  <c:v>3.9000991744354764E-2</c:v>
                </c:pt>
                <c:pt idx="11">
                  <c:v>3.9000991744354764E-2</c:v>
                </c:pt>
                <c:pt idx="12">
                  <c:v>3.9000991744354764E-2</c:v>
                </c:pt>
                <c:pt idx="13">
                  <c:v>3.9000991744354764E-2</c:v>
                </c:pt>
                <c:pt idx="14">
                  <c:v>3.9000991744354764E-2</c:v>
                </c:pt>
                <c:pt idx="15">
                  <c:v>3.9000991744354764E-2</c:v>
                </c:pt>
                <c:pt idx="16">
                  <c:v>3.9000991744354764E-2</c:v>
                </c:pt>
                <c:pt idx="17">
                  <c:v>3.9000991744354764E-2</c:v>
                </c:pt>
                <c:pt idx="18">
                  <c:v>3.9000991744354764E-2</c:v>
                </c:pt>
                <c:pt idx="19">
                  <c:v>3.9000991744354764E-2</c:v>
                </c:pt>
                <c:pt idx="20">
                  <c:v>3.9000991744354764E-2</c:v>
                </c:pt>
                <c:pt idx="21">
                  <c:v>3.9000991744354764E-2</c:v>
                </c:pt>
                <c:pt idx="22">
                  <c:v>3.9000991744354764E-2</c:v>
                </c:pt>
                <c:pt idx="23">
                  <c:v>3.9000991744354764E-2</c:v>
                </c:pt>
                <c:pt idx="24">
                  <c:v>3.9000991744354764E-2</c:v>
                </c:pt>
                <c:pt idx="25">
                  <c:v>3.9000991744354764E-2</c:v>
                </c:pt>
                <c:pt idx="26">
                  <c:v>3.9000991744354764E-2</c:v>
                </c:pt>
                <c:pt idx="27">
                  <c:v>3.9000991744354764E-2</c:v>
                </c:pt>
                <c:pt idx="28">
                  <c:v>3.9000991744354764E-2</c:v>
                </c:pt>
                <c:pt idx="29">
                  <c:v>3.9000991744354764E-2</c:v>
                </c:pt>
              </c:numCache>
            </c:numRef>
          </c:val>
          <c:smooth val="0"/>
          <c:extLst>
            <c:ext xmlns:c16="http://schemas.microsoft.com/office/drawing/2014/chart" uri="{C3380CC4-5D6E-409C-BE32-E72D297353CC}">
              <c16:uniqueId val="{00000006-E4E7-40E8-B5F6-AFB30DDC3068}"/>
            </c:ext>
          </c:extLst>
        </c:ser>
        <c:ser>
          <c:idx val="2"/>
          <c:order val="2"/>
          <c:spPr>
            <a:ln w="19050" cap="rnd">
              <a:solidFill>
                <a:schemeClr val="accent3"/>
              </a:solidFill>
              <a:prstDash val="solid"/>
              <a:round/>
            </a:ln>
            <a:effectLst/>
          </c:spPr>
          <c:marker>
            <c:symbol val="none"/>
          </c:marker>
          <c:dLbls>
            <c:dLbl>
              <c:idx val="1"/>
              <c:layout>
                <c:manualLayout>
                  <c:x val="-4.0337912994601904E-2"/>
                  <c:y val="-3.7005665574717024E-2"/>
                </c:manualLayout>
              </c:layout>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de-DE"/>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7-E4E7-40E8-B5F6-AFB30DDC3068}"/>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'Ind.5 DATA ECONOMY'!$Y$7:$Y$36</c:f>
              <c:strCache>
                <c:ptCount val="2"/>
                <c:pt idx="0">
                  <c:v>EU 27</c:v>
                </c:pt>
                <c:pt idx="1">
                  <c:v>Total All Countries</c:v>
                </c:pt>
              </c:strCache>
            </c:strRef>
          </c:cat>
          <c:val>
            <c:numRef>
              <c:f>'Ind.5 DATA ECONOMY'!$AB$7:$AB$36</c:f>
              <c:numCache>
                <c:formatCode>0.0%;[Red]\-0.0%;</c:formatCode>
                <c:ptCount val="30"/>
                <c:pt idx="0">
                  <c:v>4.4047867616289323E-2</c:v>
                </c:pt>
                <c:pt idx="1">
                  <c:v>4.4047867616289323E-2</c:v>
                </c:pt>
                <c:pt idx="2">
                  <c:v>4.4047867616289323E-2</c:v>
                </c:pt>
                <c:pt idx="3">
                  <c:v>4.4047867616289323E-2</c:v>
                </c:pt>
                <c:pt idx="4">
                  <c:v>4.4047867616289323E-2</c:v>
                </c:pt>
                <c:pt idx="5">
                  <c:v>4.4047867616289323E-2</c:v>
                </c:pt>
                <c:pt idx="6">
                  <c:v>4.4047867616289323E-2</c:v>
                </c:pt>
                <c:pt idx="7">
                  <c:v>4.4047867616289323E-2</c:v>
                </c:pt>
                <c:pt idx="8">
                  <c:v>4.4047867616289323E-2</c:v>
                </c:pt>
                <c:pt idx="9">
                  <c:v>4.4047867616289323E-2</c:v>
                </c:pt>
                <c:pt idx="10">
                  <c:v>4.4047867616289323E-2</c:v>
                </c:pt>
                <c:pt idx="11">
                  <c:v>4.4047867616289323E-2</c:v>
                </c:pt>
                <c:pt idx="12">
                  <c:v>4.4047867616289323E-2</c:v>
                </c:pt>
                <c:pt idx="13">
                  <c:v>4.4047867616289323E-2</c:v>
                </c:pt>
                <c:pt idx="14">
                  <c:v>4.4047867616289323E-2</c:v>
                </c:pt>
                <c:pt idx="15">
                  <c:v>4.4047867616289323E-2</c:v>
                </c:pt>
                <c:pt idx="16">
                  <c:v>4.4047867616289323E-2</c:v>
                </c:pt>
                <c:pt idx="17">
                  <c:v>4.4047867616289323E-2</c:v>
                </c:pt>
                <c:pt idx="18">
                  <c:v>4.4047867616289323E-2</c:v>
                </c:pt>
                <c:pt idx="19">
                  <c:v>4.4047867616289323E-2</c:v>
                </c:pt>
                <c:pt idx="20">
                  <c:v>4.4047867616289323E-2</c:v>
                </c:pt>
                <c:pt idx="21">
                  <c:v>4.4047867616289323E-2</c:v>
                </c:pt>
                <c:pt idx="22">
                  <c:v>4.4047867616289323E-2</c:v>
                </c:pt>
                <c:pt idx="23">
                  <c:v>4.4047867616289323E-2</c:v>
                </c:pt>
                <c:pt idx="24">
                  <c:v>4.4047867616289323E-2</c:v>
                </c:pt>
                <c:pt idx="25">
                  <c:v>4.4047867616289323E-2</c:v>
                </c:pt>
                <c:pt idx="26">
                  <c:v>4.4047867616289323E-2</c:v>
                </c:pt>
                <c:pt idx="27">
                  <c:v>4.4047867616289323E-2</c:v>
                </c:pt>
                <c:pt idx="28">
                  <c:v>4.4047867616289323E-2</c:v>
                </c:pt>
                <c:pt idx="29">
                  <c:v>4.4047867616289323E-2</c:v>
                </c:pt>
              </c:numCache>
            </c:numRef>
          </c:val>
          <c:smooth val="0"/>
          <c:extLst>
            <c:ext xmlns:c16="http://schemas.microsoft.com/office/drawing/2014/chart" uri="{C3380CC4-5D6E-409C-BE32-E72D297353CC}">
              <c16:uniqueId val="{00000008-E4E7-40E8-B5F6-AFB30DDC3068}"/>
            </c:ext>
          </c:extLst>
        </c:ser>
        <c:dLbls>
          <c:showLegendKey val="0"/>
          <c:showVal val="0"/>
          <c:showCatName val="0"/>
          <c:showSerName val="0"/>
          <c:showPercent val="0"/>
          <c:showBubbleSize val="0"/>
        </c:dLbls>
        <c:marker val="1"/>
        <c:smooth val="0"/>
        <c:axId val="1707035135"/>
        <c:axId val="1707045119"/>
      </c:lineChart>
      <c:catAx>
        <c:axId val="15930016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93002447"/>
        <c:crosses val="autoZero"/>
        <c:auto val="1"/>
        <c:lblAlgn val="ctr"/>
        <c:lblOffset val="100"/>
        <c:noMultiLvlLbl val="0"/>
      </c:catAx>
      <c:valAx>
        <c:axId val="1593002447"/>
        <c:scaling>
          <c:orientation val="minMax"/>
        </c:scaling>
        <c:delete val="0"/>
        <c:axPos val="l"/>
        <c:majorGridlines>
          <c:spPr>
            <a:ln w="9525" cap="flat" cmpd="sng" algn="ctr">
              <a:solidFill>
                <a:schemeClr val="tx1">
                  <a:lumMod val="15000"/>
                  <a:lumOff val="85000"/>
                </a:schemeClr>
              </a:solidFill>
              <a:prstDash val="sysDot"/>
              <a:round/>
            </a:ln>
            <a:effectLst/>
          </c:spPr>
        </c:majorGridlines>
        <c:numFmt formatCode="0.0%;[Red]\-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93001615"/>
        <c:crosses val="autoZero"/>
        <c:crossBetween val="between"/>
      </c:valAx>
      <c:valAx>
        <c:axId val="1707045119"/>
        <c:scaling>
          <c:orientation val="minMax"/>
          <c:max val="7.0000000000000007E-2"/>
        </c:scaling>
        <c:delete val="1"/>
        <c:axPos val="r"/>
        <c:numFmt formatCode="0.0%;[Red]\-0.0%;" sourceLinked="1"/>
        <c:majorTickMark val="out"/>
        <c:minorTickMark val="none"/>
        <c:tickLblPos val="nextTo"/>
        <c:crossAx val="1707035135"/>
        <c:crosses val="max"/>
        <c:crossBetween val="between"/>
      </c:valAx>
      <c:catAx>
        <c:axId val="1707035135"/>
        <c:scaling>
          <c:orientation val="minMax"/>
        </c:scaling>
        <c:delete val="1"/>
        <c:axPos val="b"/>
        <c:numFmt formatCode="General" sourceLinked="1"/>
        <c:majorTickMark val="out"/>
        <c:minorTickMark val="none"/>
        <c:tickLblPos val="nextTo"/>
        <c:crossAx val="1707045119"/>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438150</xdr:colOff>
      <xdr:row>4</xdr:row>
      <xdr:rowOff>76200</xdr:rowOff>
    </xdr:from>
    <xdr:to>
      <xdr:col>9</xdr:col>
      <xdr:colOff>15240</xdr:colOff>
      <xdr:row>8</xdr:row>
      <xdr:rowOff>112014</xdr:rowOff>
    </xdr:to>
    <xdr:pic>
      <xdr:nvPicPr>
        <xdr:cNvPr id="2" name="Picture 1">
          <a:extLst>
            <a:ext uri="{FF2B5EF4-FFF2-40B4-BE49-F238E27FC236}">
              <a16:creationId xmlns:a16="http://schemas.microsoft.com/office/drawing/2014/main" id="{E0B8FF4C-C703-43F4-9595-9C7E1493D9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8150" y="1276350"/>
          <a:ext cx="4751070" cy="14264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144096</xdr:colOff>
      <xdr:row>3</xdr:row>
      <xdr:rowOff>13360</xdr:rowOff>
    </xdr:from>
    <xdr:to>
      <xdr:col>40</xdr:col>
      <xdr:colOff>611630</xdr:colOff>
      <xdr:row>19</xdr:row>
      <xdr:rowOff>88721</xdr:rowOff>
    </xdr:to>
    <xdr:graphicFrame macro="">
      <xdr:nvGraphicFramePr>
        <xdr:cNvPr id="2" name="Diagramm 1">
          <a:extLst>
            <a:ext uri="{FF2B5EF4-FFF2-40B4-BE49-F238E27FC236}">
              <a16:creationId xmlns:a16="http://schemas.microsoft.com/office/drawing/2014/main" id="{7FC213E2-4C1E-4B66-9FDB-7F1C7F39AA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39</xdr:col>
      <xdr:colOff>0</xdr:colOff>
      <xdr:row>84</xdr:row>
      <xdr:rowOff>0</xdr:rowOff>
    </xdr:from>
    <xdr:to>
      <xdr:col>50</xdr:col>
      <xdr:colOff>477318</xdr:colOff>
      <xdr:row>108</xdr:row>
      <xdr:rowOff>145944</xdr:rowOff>
    </xdr:to>
    <xdr:graphicFrame macro="">
      <xdr:nvGraphicFramePr>
        <xdr:cNvPr id="2" name="Diagramm 1">
          <a:extLst>
            <a:ext uri="{FF2B5EF4-FFF2-40B4-BE49-F238E27FC236}">
              <a16:creationId xmlns:a16="http://schemas.microsoft.com/office/drawing/2014/main" id="{BA32C0D4-38A3-4E49-A082-430EA5EB6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184362</xdr:colOff>
      <xdr:row>16</xdr:row>
      <xdr:rowOff>169335</xdr:rowOff>
    </xdr:from>
    <xdr:to>
      <xdr:col>25</xdr:col>
      <xdr:colOff>237385</xdr:colOff>
      <xdr:row>41</xdr:row>
      <xdr:rowOff>80647</xdr:rowOff>
    </xdr:to>
    <xdr:graphicFrame macro="">
      <xdr:nvGraphicFramePr>
        <xdr:cNvPr id="2" name="Diagramm 1">
          <a:extLst>
            <a:ext uri="{FF2B5EF4-FFF2-40B4-BE49-F238E27FC236}">
              <a16:creationId xmlns:a16="http://schemas.microsoft.com/office/drawing/2014/main" id="{F8015C56-9DD0-4E57-AEE5-2A16A2AEDF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30</xdr:col>
      <xdr:colOff>54429</xdr:colOff>
      <xdr:row>6</xdr:row>
      <xdr:rowOff>40822</xdr:rowOff>
    </xdr:from>
    <xdr:to>
      <xdr:col>42</xdr:col>
      <xdr:colOff>321468</xdr:colOff>
      <xdr:row>32</xdr:row>
      <xdr:rowOff>130969</xdr:rowOff>
    </xdr:to>
    <xdr:graphicFrame macro="">
      <xdr:nvGraphicFramePr>
        <xdr:cNvPr id="2" name="Diagramm 1">
          <a:extLst>
            <a:ext uri="{FF2B5EF4-FFF2-40B4-BE49-F238E27FC236}">
              <a16:creationId xmlns:a16="http://schemas.microsoft.com/office/drawing/2014/main" id="{715EEA48-4EEB-4974-BCC7-A0F1F5C2C2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sideidc.sharepoint.com/teams/EuropeanSkillsPractice/Shared%20Documents/05%20Consulting/EC%20Data%20Market/Supply%20Model/October%202022/Data%20Worker%20Supply%20Model%20%20Oct%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of steps"/>
      <sheetName val="Assumptions"/>
      <sheetName val="1611 Results"/>
      <sheetName val="1603 Results"/>
      <sheetName val="1801 Results"/>
      <sheetName val="1802 STRONGARM"/>
      <sheetName val="1902 Results"/>
      <sheetName val="2002 Results"/>
      <sheetName val="2111 Results"/>
      <sheetName val="2210 Results"/>
      <sheetName val="France"/>
      <sheetName val="Germany"/>
      <sheetName val="Italy"/>
      <sheetName val="Poland"/>
      <sheetName val="Spain"/>
      <sheetName val="EU22"/>
      <sheetName val="UK"/>
      <sheetName val="Switzerland"/>
      <sheetName val="EEA NO LI IS"/>
      <sheetName val="Mikes data "/>
      <sheetName val="Edu and Grad"/>
      <sheetName val="Data Prof Split"/>
      <sheetName val="Labour Force"/>
    </sheetNames>
    <sheetDataSet>
      <sheetData sheetId="0"/>
      <sheetData sheetId="1"/>
      <sheetData sheetId="2"/>
      <sheetData sheetId="3"/>
      <sheetData sheetId="4"/>
      <sheetData sheetId="5"/>
      <sheetData sheetId="6"/>
      <sheetData sheetId="7"/>
      <sheetData sheetId="8"/>
      <sheetData sheetId="9"/>
      <sheetData sheetId="10">
        <row r="28">
          <cell r="L28">
            <v>936.27984185480193</v>
          </cell>
          <cell r="M28">
            <v>952.37240904530449</v>
          </cell>
          <cell r="N28">
            <v>1024.8491403648839</v>
          </cell>
          <cell r="O28">
            <v>1048.7405826672723</v>
          </cell>
          <cell r="R28">
            <v>1148.6581318871131</v>
          </cell>
          <cell r="W28">
            <v>1369.8728321876922</v>
          </cell>
          <cell r="AP28">
            <v>1338.8082903625786</v>
          </cell>
          <cell r="BI28">
            <v>1588.1802089907505</v>
          </cell>
        </row>
      </sheetData>
      <sheetData sheetId="11">
        <row r="28">
          <cell r="L28">
            <v>1424.1388357074038</v>
          </cell>
          <cell r="M28">
            <v>1520.5462354240799</v>
          </cell>
          <cell r="N28">
            <v>1632.1897850682778</v>
          </cell>
          <cell r="O28">
            <v>1706.7236261416328</v>
          </cell>
          <cell r="R28">
            <v>2004.2616618314066</v>
          </cell>
          <cell r="W28">
            <v>2408.7771862935283</v>
          </cell>
          <cell r="AP28">
            <v>2327.9428811316498</v>
          </cell>
          <cell r="BI28">
            <v>2805.6164057635074</v>
          </cell>
        </row>
      </sheetData>
      <sheetData sheetId="12">
        <row r="28">
          <cell r="L28">
            <v>580.15411314265941</v>
          </cell>
          <cell r="M28">
            <v>631.42660938800304</v>
          </cell>
          <cell r="N28">
            <v>659.92122265797502</v>
          </cell>
          <cell r="O28">
            <v>677.73528887797909</v>
          </cell>
          <cell r="R28">
            <v>742.72240625935649</v>
          </cell>
          <cell r="W28">
            <v>873.39544282612565</v>
          </cell>
          <cell r="AP28">
            <v>808.53887222850574</v>
          </cell>
          <cell r="BI28">
            <v>943.7089777311927</v>
          </cell>
        </row>
      </sheetData>
      <sheetData sheetId="13">
        <row r="28">
          <cell r="L28">
            <v>463.64475092303553</v>
          </cell>
          <cell r="M28">
            <v>545.9534636300865</v>
          </cell>
          <cell r="N28">
            <v>563.21111332061957</v>
          </cell>
          <cell r="O28">
            <v>582.99285793312981</v>
          </cell>
          <cell r="R28">
            <v>625.35332410277886</v>
          </cell>
          <cell r="W28">
            <v>712.12513440466364</v>
          </cell>
          <cell r="AP28">
            <v>619.72686993080265</v>
          </cell>
          <cell r="BI28">
            <v>805.0486509940265</v>
          </cell>
        </row>
      </sheetData>
      <sheetData sheetId="14">
        <row r="28">
          <cell r="L28">
            <v>423.76073161761673</v>
          </cell>
          <cell r="M28">
            <v>470.66015404165461</v>
          </cell>
          <cell r="N28">
            <v>496.72995357616355</v>
          </cell>
          <cell r="O28">
            <v>514.46942972439888</v>
          </cell>
          <cell r="R28">
            <v>568.36400804549748</v>
          </cell>
          <cell r="W28">
            <v>663.55768917495936</v>
          </cell>
          <cell r="AP28">
            <v>582.73040083166018</v>
          </cell>
          <cell r="BI28">
            <v>752.91371019686062</v>
          </cell>
        </row>
      </sheetData>
      <sheetData sheetId="15">
        <row r="28">
          <cell r="L28">
            <v>2062.853281549546</v>
          </cell>
          <cell r="M28">
            <v>2174.6073922911719</v>
          </cell>
          <cell r="N28">
            <v>2310.6386864041824</v>
          </cell>
          <cell r="O28">
            <v>2407.9351070576845</v>
          </cell>
          <cell r="R28">
            <v>2732.8457220527966</v>
          </cell>
          <cell r="W28">
            <v>3285.805764214746</v>
          </cell>
          <cell r="AP28">
            <v>2981.5286399003503</v>
          </cell>
          <cell r="BI28">
            <v>3738.636171743115</v>
          </cell>
        </row>
      </sheetData>
      <sheetData sheetId="16">
        <row r="28">
          <cell r="L28">
            <v>1477.7159697384322</v>
          </cell>
          <cell r="M28">
            <v>1747.6687886774102</v>
          </cell>
          <cell r="N28">
            <v>1830.7613860917606</v>
          </cell>
          <cell r="O28">
            <v>1882.8099193248488</v>
          </cell>
          <cell r="R28">
            <v>2057.6560065391991</v>
          </cell>
          <cell r="W28">
            <v>2422.8414119944064</v>
          </cell>
          <cell r="AP28">
            <v>2346.9006190791715</v>
          </cell>
          <cell r="BI28">
            <v>2727.6161287869768</v>
          </cell>
        </row>
      </sheetData>
      <sheetData sheetId="17">
        <row r="28">
          <cell r="L28">
            <v>176.68944403700439</v>
          </cell>
          <cell r="M28">
            <v>178.65242406319996</v>
          </cell>
          <cell r="N28">
            <v>196.41029196174506</v>
          </cell>
          <cell r="O28">
            <v>207.78993947388557</v>
          </cell>
          <cell r="R28">
            <v>241.79628022711969</v>
          </cell>
          <cell r="W28">
            <v>287.54053938842327</v>
          </cell>
          <cell r="AP28">
            <v>259.49970660527424</v>
          </cell>
          <cell r="BI28">
            <v>327.10527677488227</v>
          </cell>
        </row>
      </sheetData>
      <sheetData sheetId="18">
        <row r="28">
          <cell r="L28">
            <v>127.8191382432679</v>
          </cell>
          <cell r="M28">
            <v>132.12069055682034</v>
          </cell>
          <cell r="N28">
            <v>146.00389092712931</v>
          </cell>
          <cell r="O28">
            <v>151.14880745038235</v>
          </cell>
          <cell r="R28">
            <v>170.17382041209683</v>
          </cell>
          <cell r="W28">
            <v>188.59818077428588</v>
          </cell>
          <cell r="AP28">
            <v>175.95293646721859</v>
          </cell>
          <cell r="BI28">
            <v>259.62194857168265</v>
          </cell>
        </row>
      </sheetData>
      <sheetData sheetId="19">
        <row r="13">
          <cell r="C13">
            <v>985.71605059306842</v>
          </cell>
          <cell r="D13">
            <v>1059.7560388815057</v>
          </cell>
          <cell r="E13">
            <v>1101.0702369475318</v>
          </cell>
          <cell r="F13">
            <v>1225.8546869418522</v>
          </cell>
          <cell r="H13">
            <v>1444.2338742335471</v>
          </cell>
          <cell r="I13">
            <v>1465.282880233344</v>
          </cell>
          <cell r="J13">
            <v>1702.1112090436477</v>
          </cell>
        </row>
        <row r="14">
          <cell r="C14">
            <v>1589.3751115659011</v>
          </cell>
          <cell r="D14">
            <v>1716.6425805534018</v>
          </cell>
          <cell r="E14">
            <v>1829.9514723821619</v>
          </cell>
          <cell r="F14">
            <v>2141.1180145993421</v>
          </cell>
          <cell r="H14">
            <v>2535.9883657880259</v>
          </cell>
          <cell r="I14">
            <v>2573.4929278612126</v>
          </cell>
          <cell r="J14">
            <v>3090.9562727252655</v>
          </cell>
        </row>
        <row r="18">
          <cell r="C18">
            <v>653.01003310203168</v>
          </cell>
          <cell r="D18">
            <v>684.08000633466918</v>
          </cell>
          <cell r="E18">
            <v>712.9835684715224</v>
          </cell>
          <cell r="F18">
            <v>798.13247767291398</v>
          </cell>
          <cell r="H18">
            <v>883.91365572285156</v>
          </cell>
          <cell r="I18">
            <v>933.5085596223621</v>
          </cell>
          <cell r="J18">
            <v>1044.5753394334863</v>
          </cell>
        </row>
        <row r="24">
          <cell r="C24">
            <v>564.04624162909568</v>
          </cell>
          <cell r="D24">
            <v>583.40990725681911</v>
          </cell>
          <cell r="E24">
            <v>600.53653125710639</v>
          </cell>
          <cell r="F24">
            <v>652.35513162453867</v>
          </cell>
          <cell r="H24">
            <v>657.03701211929774</v>
          </cell>
          <cell r="I24">
            <v>739.82323175239026</v>
          </cell>
          <cell r="J24">
            <v>878.66176734546275</v>
          </cell>
        </row>
        <row r="29">
          <cell r="C29">
            <v>486.97806996827745</v>
          </cell>
          <cell r="D29">
            <v>509.74636741691228</v>
          </cell>
          <cell r="E29">
            <v>531.02487381130072</v>
          </cell>
          <cell r="F29">
            <v>593.6776703583231</v>
          </cell>
          <cell r="H29">
            <v>613.99434566447769</v>
          </cell>
          <cell r="I29">
            <v>693.2445363070301</v>
          </cell>
          <cell r="J29">
            <v>790.50643686048329</v>
          </cell>
        </row>
        <row r="31">
          <cell r="C31">
            <v>183.61904834646558</v>
          </cell>
          <cell r="D31">
            <v>202.05263706175364</v>
          </cell>
          <cell r="E31">
            <v>217.07713127504852</v>
          </cell>
          <cell r="F31">
            <v>254.80802436364255</v>
          </cell>
          <cell r="H31">
            <v>272.41130651494069</v>
          </cell>
          <cell r="I31">
            <v>302.195700379041</v>
          </cell>
          <cell r="J31">
            <v>345.57269523093504</v>
          </cell>
        </row>
        <row r="32">
          <cell r="C32">
            <v>1795.2849019571743</v>
          </cell>
          <cell r="D32">
            <v>1886.1711659325429</v>
          </cell>
          <cell r="E32">
            <v>1972.9831871565218</v>
          </cell>
          <cell r="F32">
            <v>2213.3847358855692</v>
          </cell>
          <cell r="H32">
            <v>2603.5578804827614</v>
          </cell>
          <cell r="I32">
            <v>2616.8453976850255</v>
          </cell>
          <cell r="J32">
            <v>2894.5296172110516</v>
          </cell>
        </row>
        <row r="33">
          <cell r="C33">
            <v>141.23088765447082</v>
          </cell>
          <cell r="D33">
            <v>154.9520453488802</v>
          </cell>
          <cell r="E33">
            <v>165.14062817578022</v>
          </cell>
          <cell r="F33">
            <v>185.67056180914264</v>
          </cell>
          <cell r="H33">
            <v>190.32903793176078</v>
          </cell>
          <cell r="I33">
            <v>204.68322289876332</v>
          </cell>
          <cell r="J33">
            <v>269.64990843663435</v>
          </cell>
        </row>
        <row r="34">
          <cell r="C34">
            <v>2222.7301845529737</v>
          </cell>
          <cell r="D34">
            <v>2403.8411496526951</v>
          </cell>
          <cell r="E34">
            <v>2531.119597059278</v>
          </cell>
          <cell r="F34">
            <v>2889.8338341124727</v>
          </cell>
          <cell r="H34">
            <v>3132.4441355905865</v>
          </cell>
          <cell r="I34">
            <v>3459.682035759789</v>
          </cell>
          <cell r="J34">
            <v>4107.9938315727813</v>
          </cell>
        </row>
      </sheetData>
      <sheetData sheetId="20"/>
      <sheetData sheetId="21"/>
      <sheetData sheetId="22"/>
    </sheetDataSet>
  </externalBook>
</externalLink>
</file>

<file path=xl/persons/person.xml><?xml version="1.0" encoding="utf-8"?>
<personList xmlns="http://schemas.microsoft.com/office/spreadsheetml/2018/threadedcomments" xmlns:x="http://schemas.openxmlformats.org/spreadsheetml/2006/main">
  <person displayName="Nevena Raczko" id="{42A8D740-9E7E-485D-8A35-C63298FEE88C}" userId="S::nraczko@idc.com::a6517a11-c727-417e-84b1-322002b9ce8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3-01-24T15:39:22.29" personId="{42A8D740-9E7E-485D-8A35-C63298FEE88C}" id="{0C673F71-F6DC-40E7-ABC2-03264DA853B4}">
    <text xml:space="preserve">To insert comment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DW116"/>
  <sheetViews>
    <sheetView showGridLines="0" showRowColHeaders="0" zoomScale="50" zoomScaleNormal="50" workbookViewId="0">
      <selection activeCell="H16" sqref="H16"/>
    </sheetView>
  </sheetViews>
  <sheetFormatPr baseColWidth="10" defaultColWidth="9.33203125" defaultRowHeight="14.4" x14ac:dyDescent="0.3"/>
  <sheetData>
    <row r="1" spans="2:127" ht="31.2" x14ac:dyDescent="0.6">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2"/>
      <c r="AF1" s="12"/>
      <c r="AG1" s="11"/>
      <c r="AH1" s="11"/>
      <c r="AI1" s="11"/>
      <c r="AJ1" s="11"/>
      <c r="AK1" s="11"/>
      <c r="AL1" s="12"/>
      <c r="AM1" s="12"/>
      <c r="AN1" s="11"/>
      <c r="AO1" s="11"/>
      <c r="AP1" s="11"/>
      <c r="AQ1" s="11"/>
      <c r="AR1" s="11"/>
      <c r="AS1" s="12"/>
      <c r="AT1" s="12"/>
      <c r="AU1" s="11"/>
      <c r="AV1" s="11"/>
      <c r="AW1" s="11"/>
      <c r="AX1" s="11"/>
      <c r="AY1" s="11"/>
      <c r="AZ1" s="12"/>
      <c r="BA1" s="12"/>
      <c r="BB1" s="11"/>
      <c r="BC1" s="11"/>
      <c r="BD1" s="11"/>
      <c r="BE1" s="11"/>
      <c r="BF1" s="11"/>
      <c r="BG1" s="12"/>
      <c r="BH1" s="12"/>
      <c r="BI1" s="11"/>
      <c r="BJ1" s="11"/>
      <c r="BK1" s="11"/>
      <c r="BL1" s="11"/>
      <c r="BM1" s="11"/>
      <c r="BN1" s="12"/>
      <c r="BO1" s="12"/>
      <c r="BP1" s="11"/>
      <c r="BQ1" s="11"/>
      <c r="BR1" s="11"/>
      <c r="BS1" s="11"/>
      <c r="BT1" s="11"/>
      <c r="BU1" s="12"/>
      <c r="BV1" s="12"/>
      <c r="BW1" s="11"/>
      <c r="BX1" s="11"/>
      <c r="BY1" s="11"/>
      <c r="BZ1" s="11"/>
      <c r="CA1" s="11"/>
      <c r="CB1" s="12"/>
      <c r="CC1" s="12"/>
      <c r="CD1" s="11"/>
      <c r="CE1" s="11"/>
      <c r="CF1" s="11"/>
      <c r="CG1" s="11"/>
      <c r="CH1" s="11"/>
      <c r="CI1" s="12"/>
      <c r="CJ1" s="12"/>
      <c r="CK1" s="11"/>
      <c r="CL1" s="11"/>
      <c r="CM1" s="11"/>
      <c r="CN1" s="11"/>
      <c r="CO1" s="11"/>
      <c r="CP1" s="12"/>
      <c r="CQ1" s="12"/>
      <c r="CR1" s="11"/>
      <c r="CS1" s="11"/>
      <c r="CT1" s="11"/>
      <c r="CU1" s="11"/>
      <c r="CV1" s="11"/>
      <c r="CW1" s="12"/>
      <c r="CX1" s="12"/>
      <c r="CY1" s="11"/>
      <c r="CZ1" s="11"/>
      <c r="DA1" s="11"/>
      <c r="DB1" s="11"/>
      <c r="DC1" s="11"/>
      <c r="DD1" s="12"/>
      <c r="DE1" s="12"/>
      <c r="DF1" s="11"/>
      <c r="DG1" s="11"/>
      <c r="DH1" s="11"/>
      <c r="DI1" s="11"/>
      <c r="DJ1" s="11"/>
      <c r="DK1" s="12"/>
      <c r="DL1" s="12"/>
      <c r="DM1" s="11"/>
      <c r="DN1" s="11"/>
      <c r="DO1" s="11"/>
      <c r="DP1" s="11"/>
      <c r="DQ1" s="11"/>
      <c r="DR1" s="12"/>
      <c r="DS1" s="12"/>
      <c r="DT1" s="11"/>
      <c r="DU1" s="11"/>
      <c r="DV1" s="11"/>
      <c r="DW1" s="11"/>
    </row>
    <row r="2" spans="2:127" ht="31.2" x14ac:dyDescent="0.6">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2"/>
      <c r="AF2" s="12"/>
      <c r="AG2" s="11"/>
      <c r="AH2" s="11"/>
      <c r="AI2" s="11"/>
      <c r="AJ2" s="11"/>
      <c r="AK2" s="11"/>
      <c r="AL2" s="12"/>
      <c r="AM2" s="12"/>
      <c r="AN2" s="11"/>
      <c r="AO2" s="11"/>
      <c r="AP2" s="11"/>
      <c r="AQ2" s="11"/>
      <c r="AR2" s="11"/>
      <c r="AS2" s="12"/>
      <c r="AT2" s="12"/>
      <c r="AU2" s="11"/>
      <c r="AV2" s="11"/>
      <c r="AW2" s="11"/>
      <c r="AX2" s="11"/>
      <c r="AY2" s="11"/>
      <c r="AZ2" s="12"/>
      <c r="BA2" s="12"/>
      <c r="BB2" s="11"/>
      <c r="BC2" s="11"/>
      <c r="BD2" s="11"/>
      <c r="BE2" s="11"/>
      <c r="BF2" s="11"/>
      <c r="BG2" s="12"/>
      <c r="BH2" s="12"/>
      <c r="BI2" s="11"/>
      <c r="BJ2" s="11"/>
      <c r="BK2" s="11"/>
      <c r="BL2" s="11"/>
      <c r="BM2" s="11"/>
      <c r="BN2" s="12"/>
      <c r="BO2" s="12"/>
      <c r="BP2" s="11"/>
      <c r="BQ2" s="11"/>
      <c r="BR2" s="11"/>
      <c r="BS2" s="11"/>
      <c r="BT2" s="11"/>
      <c r="BU2" s="12"/>
      <c r="BV2" s="12"/>
      <c r="BW2" s="11"/>
      <c r="BX2" s="11"/>
      <c r="BY2" s="11"/>
      <c r="BZ2" s="11"/>
      <c r="CA2" s="11"/>
      <c r="CB2" s="12"/>
      <c r="CC2" s="12"/>
      <c r="CD2" s="11"/>
      <c r="CE2" s="11"/>
      <c r="CF2" s="11"/>
      <c r="CG2" s="11"/>
      <c r="CH2" s="11"/>
      <c r="CI2" s="12"/>
      <c r="CJ2" s="12"/>
      <c r="CK2" s="11"/>
      <c r="CL2" s="11"/>
      <c r="CM2" s="11"/>
      <c r="CN2" s="11"/>
      <c r="CO2" s="11"/>
      <c r="CP2" s="12"/>
      <c r="CQ2" s="12"/>
      <c r="CR2" s="11"/>
      <c r="CS2" s="11"/>
      <c r="CT2" s="11"/>
      <c r="CU2" s="11"/>
      <c r="CV2" s="11"/>
      <c r="CW2" s="12"/>
      <c r="CX2" s="12"/>
      <c r="CY2" s="11"/>
      <c r="CZ2" s="11"/>
      <c r="DA2" s="11"/>
      <c r="DB2" s="11"/>
      <c r="DC2" s="11"/>
      <c r="DD2" s="12"/>
      <c r="DE2" s="12"/>
      <c r="DF2" s="11"/>
      <c r="DG2" s="11"/>
      <c r="DH2" s="11"/>
      <c r="DI2" s="11"/>
      <c r="DJ2" s="11"/>
      <c r="DK2" s="12"/>
      <c r="DL2" s="12"/>
      <c r="DM2" s="11"/>
      <c r="DN2" s="11"/>
      <c r="DO2" s="11"/>
      <c r="DP2" s="11"/>
      <c r="DQ2" s="11"/>
      <c r="DR2" s="12"/>
      <c r="DS2" s="12"/>
      <c r="DT2" s="11"/>
      <c r="DU2" s="11"/>
      <c r="DV2" s="11"/>
      <c r="DW2" s="11"/>
    </row>
    <row r="3" spans="2:127" ht="31.2" x14ac:dyDescent="0.6">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2"/>
      <c r="AF3" s="12"/>
      <c r="AG3" s="11"/>
      <c r="AH3" s="11"/>
      <c r="AI3" s="11"/>
      <c r="AJ3" s="11"/>
      <c r="AK3" s="11"/>
      <c r="AL3" s="12"/>
      <c r="AM3" s="12"/>
      <c r="AN3" s="11"/>
      <c r="AO3" s="11"/>
      <c r="AP3" s="11"/>
      <c r="AQ3" s="11"/>
      <c r="AR3" s="11"/>
      <c r="AS3" s="12"/>
      <c r="AT3" s="12"/>
      <c r="AU3" s="11"/>
      <c r="AV3" s="11"/>
      <c r="AW3" s="11"/>
      <c r="AX3" s="11"/>
      <c r="AY3" s="11"/>
      <c r="AZ3" s="12"/>
      <c r="BA3" s="12"/>
      <c r="BB3" s="11"/>
      <c r="BC3" s="11"/>
      <c r="BD3" s="11"/>
      <c r="BE3" s="11"/>
      <c r="BF3" s="11"/>
      <c r="BG3" s="12"/>
      <c r="BH3" s="12"/>
      <c r="BI3" s="11"/>
      <c r="BJ3" s="11"/>
      <c r="BK3" s="11"/>
      <c r="BL3" s="11"/>
      <c r="BM3" s="11"/>
      <c r="BN3" s="12"/>
      <c r="BO3" s="12"/>
      <c r="BP3" s="11"/>
      <c r="BQ3" s="11"/>
      <c r="BR3" s="11"/>
      <c r="BS3" s="11"/>
      <c r="BT3" s="11"/>
      <c r="BU3" s="12"/>
      <c r="BV3" s="12"/>
      <c r="BW3" s="11"/>
      <c r="BX3" s="11"/>
      <c r="BY3" s="11"/>
      <c r="BZ3" s="11"/>
      <c r="CA3" s="11"/>
      <c r="CB3" s="12"/>
      <c r="CC3" s="12"/>
      <c r="CD3" s="11"/>
      <c r="CE3" s="11"/>
      <c r="CF3" s="11"/>
      <c r="CG3" s="11"/>
      <c r="CH3" s="11"/>
      <c r="CI3" s="12"/>
      <c r="CJ3" s="12"/>
      <c r="CK3" s="11"/>
      <c r="CL3" s="11"/>
      <c r="CM3" s="11"/>
      <c r="CN3" s="11"/>
      <c r="CO3" s="11"/>
      <c r="CP3" s="12"/>
      <c r="CQ3" s="12"/>
      <c r="CR3" s="11"/>
      <c r="CS3" s="11"/>
      <c r="CT3" s="11"/>
      <c r="CU3" s="11"/>
      <c r="CV3" s="11"/>
      <c r="CW3" s="12"/>
      <c r="CX3" s="12"/>
      <c r="CY3" s="11"/>
      <c r="CZ3" s="11"/>
      <c r="DA3" s="11"/>
      <c r="DB3" s="11"/>
      <c r="DC3" s="11"/>
      <c r="DD3" s="12"/>
      <c r="DE3" s="12"/>
      <c r="DF3" s="11"/>
      <c r="DG3" s="11"/>
      <c r="DH3" s="11"/>
      <c r="DI3" s="11"/>
      <c r="DJ3" s="11"/>
      <c r="DK3" s="12"/>
      <c r="DL3" s="12"/>
      <c r="DM3" s="11"/>
      <c r="DN3" s="11"/>
      <c r="DO3" s="11"/>
      <c r="DP3" s="11"/>
      <c r="DQ3" s="11"/>
      <c r="DR3" s="12"/>
      <c r="DS3" s="12"/>
      <c r="DT3" s="11"/>
      <c r="DU3" s="11"/>
      <c r="DV3" s="11"/>
      <c r="DW3" s="11"/>
    </row>
    <row r="4" spans="2:127" ht="31.2" x14ac:dyDescent="0.6">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2"/>
      <c r="AF4" s="12"/>
      <c r="AG4" s="11"/>
      <c r="AH4" s="11"/>
      <c r="AI4" s="11"/>
      <c r="AJ4" s="11"/>
      <c r="AK4" s="11"/>
      <c r="AL4" s="12"/>
      <c r="AM4" s="12"/>
      <c r="AN4" s="11"/>
      <c r="AO4" s="11"/>
      <c r="AP4" s="11"/>
      <c r="AQ4" s="11"/>
      <c r="AR4" s="11"/>
      <c r="AS4" s="12"/>
      <c r="AT4" s="12"/>
      <c r="AU4" s="11"/>
      <c r="AV4" s="11"/>
      <c r="AW4" s="11"/>
      <c r="AX4" s="11"/>
      <c r="AY4" s="11"/>
      <c r="AZ4" s="12"/>
      <c r="BA4" s="12"/>
      <c r="BB4" s="11"/>
      <c r="BC4" s="11"/>
      <c r="BD4" s="11"/>
      <c r="BE4" s="11"/>
      <c r="BF4" s="11"/>
      <c r="BG4" s="12"/>
      <c r="BH4" s="12"/>
      <c r="BI4" s="11"/>
      <c r="BJ4" s="11"/>
      <c r="BK4" s="11"/>
      <c r="BL4" s="11"/>
      <c r="BM4" s="11"/>
      <c r="BN4" s="12"/>
      <c r="BO4" s="12"/>
      <c r="BP4" s="11"/>
      <c r="BQ4" s="11"/>
      <c r="BR4" s="11"/>
      <c r="BS4" s="11"/>
      <c r="BT4" s="11"/>
      <c r="BU4" s="12"/>
      <c r="BV4" s="12"/>
      <c r="BW4" s="11"/>
      <c r="BX4" s="11"/>
      <c r="BY4" s="11"/>
      <c r="BZ4" s="11"/>
      <c r="CA4" s="11"/>
      <c r="CB4" s="12"/>
      <c r="CC4" s="12"/>
      <c r="CD4" s="11"/>
      <c r="CE4" s="11"/>
      <c r="CF4" s="11"/>
      <c r="CG4" s="11"/>
      <c r="CH4" s="11"/>
      <c r="CI4" s="12"/>
      <c r="CJ4" s="12"/>
      <c r="CK4" s="11"/>
      <c r="CL4" s="11"/>
      <c r="CM4" s="11"/>
      <c r="CN4" s="11"/>
      <c r="CO4" s="11"/>
      <c r="CP4" s="12"/>
      <c r="CQ4" s="12"/>
      <c r="CR4" s="11"/>
      <c r="CS4" s="11"/>
      <c r="CT4" s="11"/>
      <c r="CU4" s="11"/>
      <c r="CV4" s="11"/>
      <c r="CW4" s="12"/>
      <c r="CX4" s="12"/>
      <c r="CY4" s="11"/>
      <c r="CZ4" s="11"/>
      <c r="DA4" s="11"/>
      <c r="DB4" s="11"/>
      <c r="DC4" s="11"/>
      <c r="DD4" s="12"/>
      <c r="DE4" s="12"/>
      <c r="DF4" s="11"/>
      <c r="DG4" s="11"/>
      <c r="DH4" s="11"/>
      <c r="DI4" s="11"/>
      <c r="DJ4" s="11"/>
      <c r="DK4" s="12"/>
      <c r="DL4" s="12"/>
      <c r="DM4" s="11"/>
      <c r="DN4" s="11"/>
      <c r="DO4" s="11"/>
      <c r="DP4" s="11"/>
      <c r="DQ4" s="11"/>
      <c r="DR4" s="12"/>
      <c r="DS4" s="12"/>
      <c r="DT4" s="11"/>
      <c r="DU4" s="11"/>
      <c r="DV4" s="11"/>
      <c r="DW4" s="11"/>
    </row>
    <row r="5" spans="2:127" ht="31.2" x14ac:dyDescent="0.6">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2"/>
      <c r="AF5" s="12"/>
      <c r="AG5" s="11"/>
      <c r="AH5" s="11"/>
      <c r="AI5" s="11"/>
      <c r="AJ5" s="11"/>
      <c r="AK5" s="11"/>
      <c r="AL5" s="12"/>
      <c r="AM5" s="12"/>
      <c r="AN5" s="11"/>
      <c r="AO5" s="11"/>
      <c r="AP5" s="11"/>
      <c r="AQ5" s="11"/>
      <c r="AR5" s="11"/>
      <c r="AS5" s="12"/>
      <c r="AT5" s="12"/>
      <c r="AU5" s="11"/>
      <c r="AV5" s="11"/>
      <c r="AW5" s="11"/>
      <c r="AX5" s="11"/>
      <c r="AY5" s="11"/>
      <c r="AZ5" s="12"/>
      <c r="BA5" s="12"/>
      <c r="BB5" s="11"/>
      <c r="BC5" s="11"/>
      <c r="BD5" s="11"/>
      <c r="BE5" s="11"/>
      <c r="BF5" s="11"/>
      <c r="BG5" s="12"/>
      <c r="BH5" s="12"/>
      <c r="BI5" s="11"/>
      <c r="BJ5" s="11"/>
      <c r="BK5" s="11"/>
      <c r="BL5" s="11"/>
      <c r="BM5" s="11"/>
      <c r="BN5" s="12"/>
      <c r="BO5" s="12"/>
      <c r="BP5" s="11"/>
      <c r="BQ5" s="11"/>
      <c r="BR5" s="11"/>
      <c r="BS5" s="11"/>
      <c r="BT5" s="11"/>
      <c r="BU5" s="12"/>
      <c r="BV5" s="12"/>
      <c r="BW5" s="11"/>
      <c r="BX5" s="11"/>
      <c r="BY5" s="11"/>
      <c r="BZ5" s="11"/>
      <c r="CA5" s="11"/>
      <c r="CB5" s="12"/>
      <c r="CC5" s="12"/>
      <c r="CD5" s="11"/>
      <c r="CE5" s="11"/>
      <c r="CF5" s="11"/>
      <c r="CG5" s="11"/>
      <c r="CH5" s="11"/>
      <c r="CI5" s="12"/>
      <c r="CJ5" s="12"/>
      <c r="CK5" s="11"/>
      <c r="CL5" s="11"/>
      <c r="CM5" s="11"/>
      <c r="CN5" s="11"/>
      <c r="CO5" s="11"/>
      <c r="CP5" s="12"/>
      <c r="CQ5" s="12"/>
      <c r="CR5" s="11"/>
      <c r="CS5" s="11"/>
      <c r="CT5" s="11"/>
      <c r="CU5" s="11"/>
      <c r="CV5" s="11"/>
      <c r="CW5" s="12"/>
      <c r="CX5" s="12"/>
      <c r="CY5" s="11"/>
      <c r="CZ5" s="11"/>
      <c r="DA5" s="11"/>
      <c r="DB5" s="11"/>
      <c r="DC5" s="11"/>
      <c r="DD5" s="12"/>
      <c r="DE5" s="12"/>
      <c r="DF5" s="11"/>
      <c r="DG5" s="11"/>
      <c r="DH5" s="11"/>
      <c r="DI5" s="11"/>
      <c r="DJ5" s="11"/>
      <c r="DK5" s="12"/>
      <c r="DL5" s="12"/>
      <c r="DM5" s="11"/>
      <c r="DN5" s="11"/>
      <c r="DO5" s="11"/>
      <c r="DP5" s="11"/>
      <c r="DQ5" s="11"/>
      <c r="DR5" s="12"/>
      <c r="DS5" s="12"/>
      <c r="DT5" s="11"/>
      <c r="DU5" s="11"/>
      <c r="DV5" s="11"/>
      <c r="DW5" s="11"/>
    </row>
    <row r="6" spans="2:127" ht="31.2" x14ac:dyDescent="0.6">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2"/>
      <c r="AF6" s="12"/>
      <c r="AG6" s="11"/>
      <c r="AH6" s="11"/>
      <c r="AI6" s="11"/>
      <c r="AJ6" s="11"/>
      <c r="AK6" s="11"/>
      <c r="AL6" s="12"/>
      <c r="AM6" s="12"/>
      <c r="AN6" s="11"/>
      <c r="AO6" s="11"/>
      <c r="AP6" s="11"/>
      <c r="AQ6" s="11"/>
      <c r="AR6" s="11"/>
      <c r="AS6" s="12"/>
      <c r="AT6" s="12"/>
      <c r="AU6" s="11"/>
      <c r="AV6" s="11"/>
      <c r="AW6" s="11"/>
      <c r="AX6" s="11"/>
      <c r="AY6" s="11"/>
      <c r="AZ6" s="12"/>
      <c r="BA6" s="12"/>
      <c r="BB6" s="11"/>
      <c r="BC6" s="11"/>
      <c r="BD6" s="11"/>
      <c r="BE6" s="11"/>
      <c r="BF6" s="11"/>
      <c r="BG6" s="12"/>
      <c r="BH6" s="12"/>
      <c r="BI6" s="11"/>
      <c r="BJ6" s="11"/>
      <c r="BK6" s="11"/>
      <c r="BL6" s="11"/>
      <c r="BM6" s="11"/>
      <c r="BN6" s="12"/>
      <c r="BO6" s="12"/>
      <c r="BP6" s="11"/>
      <c r="BQ6" s="11"/>
      <c r="BR6" s="11"/>
      <c r="BS6" s="11"/>
      <c r="BT6" s="11"/>
      <c r="BU6" s="12"/>
      <c r="BV6" s="12"/>
      <c r="BW6" s="11"/>
      <c r="BX6" s="11"/>
      <c r="BY6" s="11"/>
      <c r="BZ6" s="11"/>
      <c r="CA6" s="11"/>
      <c r="CB6" s="12"/>
      <c r="CC6" s="12"/>
      <c r="CD6" s="11"/>
      <c r="CE6" s="11"/>
      <c r="CF6" s="11"/>
      <c r="CG6" s="11"/>
      <c r="CH6" s="11"/>
      <c r="CI6" s="12"/>
      <c r="CJ6" s="12"/>
      <c r="CK6" s="11"/>
      <c r="CL6" s="11"/>
      <c r="CM6" s="11"/>
      <c r="CN6" s="11"/>
      <c r="CO6" s="11"/>
      <c r="CP6" s="12"/>
      <c r="CQ6" s="12"/>
      <c r="CR6" s="11"/>
      <c r="CS6" s="11"/>
      <c r="CT6" s="11"/>
      <c r="CU6" s="11"/>
      <c r="CV6" s="11"/>
      <c r="CW6" s="12"/>
      <c r="CX6" s="12"/>
      <c r="CY6" s="11"/>
      <c r="CZ6" s="11"/>
      <c r="DA6" s="11"/>
      <c r="DB6" s="11"/>
      <c r="DC6" s="11"/>
      <c r="DD6" s="12"/>
      <c r="DE6" s="12"/>
      <c r="DF6" s="11"/>
      <c r="DG6" s="11"/>
      <c r="DH6" s="11"/>
      <c r="DI6" s="11"/>
      <c r="DJ6" s="11"/>
      <c r="DK6" s="12"/>
      <c r="DL6" s="12"/>
      <c r="DM6" s="11"/>
      <c r="DN6" s="11"/>
      <c r="DO6" s="11"/>
      <c r="DP6" s="11"/>
      <c r="DQ6" s="11"/>
      <c r="DR6" s="12"/>
      <c r="DS6" s="12"/>
      <c r="DT6" s="11"/>
      <c r="DU6" s="11"/>
      <c r="DV6" s="11"/>
      <c r="DW6" s="11"/>
    </row>
    <row r="7" spans="2:127" ht="31.2" x14ac:dyDescent="0.6">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2"/>
      <c r="AF7" s="12"/>
      <c r="AG7" s="11"/>
      <c r="AH7" s="11"/>
      <c r="AI7" s="11"/>
      <c r="AJ7" s="11"/>
      <c r="AK7" s="11"/>
      <c r="AL7" s="12"/>
      <c r="AM7" s="12"/>
      <c r="AN7" s="11"/>
      <c r="AO7" s="11"/>
      <c r="AP7" s="11"/>
      <c r="AQ7" s="11"/>
      <c r="AR7" s="11"/>
      <c r="AS7" s="12"/>
      <c r="AT7" s="12"/>
      <c r="AU7" s="11"/>
      <c r="AV7" s="11"/>
      <c r="AW7" s="11"/>
      <c r="AX7" s="11"/>
      <c r="AY7" s="11"/>
      <c r="AZ7" s="12"/>
      <c r="BA7" s="12"/>
      <c r="BB7" s="11"/>
      <c r="BC7" s="11"/>
      <c r="BD7" s="11"/>
      <c r="BE7" s="11"/>
      <c r="BF7" s="11"/>
      <c r="BG7" s="12"/>
      <c r="BH7" s="12"/>
      <c r="BI7" s="11"/>
      <c r="BJ7" s="11"/>
      <c r="BK7" s="11"/>
      <c r="BL7" s="11"/>
      <c r="BM7" s="11"/>
      <c r="BN7" s="12"/>
      <c r="BO7" s="12"/>
      <c r="BP7" s="11"/>
      <c r="BQ7" s="11"/>
      <c r="BR7" s="11"/>
      <c r="BS7" s="11"/>
      <c r="BT7" s="11"/>
      <c r="BU7" s="12"/>
      <c r="BV7" s="12"/>
      <c r="BW7" s="11"/>
      <c r="BX7" s="11"/>
      <c r="BY7" s="11"/>
      <c r="BZ7" s="11"/>
      <c r="CA7" s="11"/>
      <c r="CB7" s="12"/>
      <c r="CC7" s="12"/>
      <c r="CD7" s="11"/>
      <c r="CE7" s="11"/>
      <c r="CF7" s="11"/>
      <c r="CG7" s="11"/>
      <c r="CH7" s="11"/>
      <c r="CI7" s="12"/>
      <c r="CJ7" s="12"/>
      <c r="CK7" s="11"/>
      <c r="CL7" s="11"/>
      <c r="CM7" s="11"/>
      <c r="CN7" s="11"/>
      <c r="CO7" s="11"/>
      <c r="CP7" s="12"/>
      <c r="CQ7" s="12"/>
      <c r="CR7" s="11"/>
      <c r="CS7" s="11"/>
      <c r="CT7" s="11"/>
      <c r="CU7" s="11"/>
      <c r="CV7" s="11"/>
      <c r="CW7" s="12"/>
      <c r="CX7" s="12"/>
      <c r="CY7" s="11"/>
      <c r="CZ7" s="11"/>
      <c r="DA7" s="11"/>
      <c r="DB7" s="11"/>
      <c r="DC7" s="11"/>
      <c r="DD7" s="12"/>
      <c r="DE7" s="12"/>
      <c r="DF7" s="11"/>
      <c r="DG7" s="11"/>
      <c r="DH7" s="11"/>
      <c r="DI7" s="11"/>
      <c r="DJ7" s="11"/>
      <c r="DK7" s="12"/>
      <c r="DL7" s="12"/>
      <c r="DM7" s="11"/>
      <c r="DN7" s="11"/>
      <c r="DO7" s="11"/>
      <c r="DP7" s="11"/>
      <c r="DQ7" s="11"/>
      <c r="DR7" s="12"/>
      <c r="DS7" s="12"/>
      <c r="DT7" s="11"/>
      <c r="DU7" s="11"/>
      <c r="DV7" s="11"/>
      <c r="DW7" s="11"/>
    </row>
    <row r="8" spans="2:127" x14ac:dyDescent="0.3">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row>
    <row r="9" spans="2:127" ht="31.2" x14ac:dyDescent="0.6">
      <c r="B9" s="11"/>
      <c r="C9" s="12"/>
      <c r="D9" s="12"/>
      <c r="E9" s="12"/>
      <c r="F9" s="12"/>
      <c r="G9" s="12"/>
      <c r="H9" s="12"/>
      <c r="I9" s="12"/>
      <c r="J9" s="12"/>
      <c r="K9" s="12"/>
      <c r="L9" s="12"/>
      <c r="M9" s="12"/>
      <c r="N9" s="12"/>
      <c r="O9" s="12"/>
      <c r="P9" s="12"/>
      <c r="Q9" s="12"/>
      <c r="R9" s="12"/>
      <c r="S9" s="12"/>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row>
    <row r="10" spans="2:127" ht="31.2" x14ac:dyDescent="0.6">
      <c r="B10" s="13" t="s">
        <v>0</v>
      </c>
      <c r="C10" s="12"/>
      <c r="D10" s="12"/>
      <c r="E10" s="12"/>
      <c r="F10" s="12"/>
      <c r="G10" s="12"/>
      <c r="H10" s="12"/>
      <c r="I10" s="12"/>
      <c r="J10" s="12"/>
      <c r="K10" s="12"/>
      <c r="L10" s="12"/>
      <c r="M10" s="12"/>
      <c r="N10" s="12"/>
      <c r="O10" s="12"/>
      <c r="P10" s="12"/>
      <c r="Q10" s="12"/>
      <c r="R10" s="12"/>
      <c r="S10" s="12"/>
      <c r="T10" s="11"/>
      <c r="U10" s="11"/>
      <c r="V10" s="11"/>
      <c r="W10" s="11"/>
      <c r="X10" s="11"/>
      <c r="Y10" s="11"/>
      <c r="Z10" s="11"/>
      <c r="AA10" s="11"/>
      <c r="AB10" s="11"/>
      <c r="AC10" s="11"/>
      <c r="AD10" s="11"/>
      <c r="AE10" s="12"/>
      <c r="AF10" s="12"/>
      <c r="AG10" s="11"/>
      <c r="AH10" s="11"/>
      <c r="AI10" s="11"/>
      <c r="AJ10" s="11"/>
      <c r="AK10" s="11"/>
      <c r="AL10" s="12"/>
      <c r="AM10" s="12"/>
      <c r="AN10" s="11"/>
      <c r="AO10" s="11"/>
      <c r="AP10" s="11"/>
      <c r="AQ10" s="11"/>
      <c r="AR10" s="11"/>
      <c r="AS10" s="12"/>
      <c r="AT10" s="12"/>
      <c r="AU10" s="11"/>
      <c r="AV10" s="11"/>
      <c r="AW10" s="11"/>
      <c r="AX10" s="11"/>
      <c r="AY10" s="11"/>
      <c r="AZ10" s="12"/>
      <c r="BA10" s="12"/>
      <c r="BB10" s="11"/>
      <c r="BC10" s="11"/>
      <c r="BD10" s="11"/>
      <c r="BE10" s="11"/>
      <c r="BF10" s="11"/>
      <c r="BG10" s="12"/>
      <c r="BH10" s="12"/>
      <c r="BI10" s="11"/>
      <c r="BJ10" s="11"/>
      <c r="BK10" s="11"/>
      <c r="BL10" s="11"/>
      <c r="BM10" s="11"/>
      <c r="BN10" s="12"/>
      <c r="BO10" s="12"/>
      <c r="BP10" s="11"/>
      <c r="BQ10" s="11"/>
      <c r="BR10" s="11"/>
      <c r="BS10" s="11"/>
      <c r="BT10" s="11"/>
      <c r="BU10" s="12"/>
      <c r="BV10" s="12"/>
      <c r="BW10" s="11"/>
      <c r="BX10" s="11"/>
      <c r="BY10" s="11"/>
      <c r="BZ10" s="11"/>
      <c r="CA10" s="11"/>
      <c r="CB10" s="12"/>
      <c r="CC10" s="12"/>
      <c r="CD10" s="11"/>
      <c r="CE10" s="11"/>
      <c r="CF10" s="11"/>
      <c r="CG10" s="11"/>
      <c r="CH10" s="11"/>
      <c r="CI10" s="12"/>
      <c r="CJ10" s="12"/>
      <c r="CK10" s="11"/>
      <c r="CL10" s="11"/>
      <c r="CM10" s="11"/>
      <c r="CN10" s="11"/>
      <c r="CO10" s="11"/>
      <c r="CP10" s="12"/>
      <c r="CQ10" s="12"/>
      <c r="CR10" s="11"/>
      <c r="CS10" s="11"/>
      <c r="CT10" s="11"/>
      <c r="CU10" s="11"/>
      <c r="CV10" s="11"/>
      <c r="CW10" s="12"/>
      <c r="CX10" s="12"/>
      <c r="CY10" s="11"/>
      <c r="CZ10" s="11"/>
      <c r="DA10" s="11"/>
      <c r="DB10" s="11"/>
      <c r="DC10" s="11"/>
      <c r="DD10" s="12"/>
      <c r="DE10" s="12"/>
      <c r="DF10" s="11"/>
      <c r="DG10" s="11"/>
      <c r="DH10" s="11"/>
      <c r="DI10" s="11"/>
      <c r="DJ10" s="11"/>
      <c r="DK10" s="12"/>
      <c r="DL10" s="12"/>
      <c r="DM10" s="11"/>
      <c r="DN10" s="11"/>
      <c r="DO10" s="11"/>
      <c r="DP10" s="11"/>
      <c r="DQ10" s="11"/>
      <c r="DR10" s="12"/>
      <c r="DS10" s="12"/>
      <c r="DT10" s="11"/>
      <c r="DU10" s="11"/>
      <c r="DV10" s="11"/>
      <c r="DW10" s="11"/>
    </row>
    <row r="11" spans="2:127" ht="31.2" x14ac:dyDescent="0.6">
      <c r="B11" s="13" t="s">
        <v>217</v>
      </c>
      <c r="C11" s="12"/>
      <c r="D11" s="12"/>
      <c r="E11" s="12"/>
      <c r="F11" s="12"/>
      <c r="G11" s="12"/>
      <c r="H11" s="12"/>
      <c r="I11" s="12"/>
      <c r="J11" s="12"/>
      <c r="K11" s="12"/>
      <c r="L11" s="12"/>
      <c r="M11" s="12"/>
      <c r="N11" s="12"/>
      <c r="O11" s="12"/>
      <c r="P11" s="12"/>
      <c r="Q11" s="12"/>
      <c r="R11" s="12"/>
      <c r="S11" s="12"/>
      <c r="T11" s="11"/>
      <c r="U11" s="11"/>
      <c r="V11" s="11"/>
      <c r="W11" s="11"/>
      <c r="X11" s="11"/>
      <c r="Y11" s="11"/>
      <c r="Z11" s="11"/>
      <c r="AA11" s="11"/>
      <c r="AB11" s="11"/>
      <c r="AC11" s="11"/>
      <c r="AD11" s="11"/>
      <c r="AE11" s="12"/>
      <c r="AF11" s="12"/>
      <c r="AG11" s="11"/>
      <c r="AH11" s="11"/>
      <c r="AI11" s="11"/>
      <c r="AJ11" s="11"/>
      <c r="AK11" s="11"/>
      <c r="AL11" s="12"/>
      <c r="AM11" s="12"/>
      <c r="AN11" s="11"/>
      <c r="AO11" s="11"/>
      <c r="AP11" s="11"/>
      <c r="AQ11" s="11"/>
      <c r="AR11" s="11"/>
      <c r="AS11" s="12"/>
      <c r="AT11" s="12"/>
      <c r="AU11" s="11"/>
      <c r="AV11" s="11"/>
      <c r="AW11" s="11"/>
      <c r="AX11" s="11"/>
      <c r="AY11" s="11"/>
      <c r="AZ11" s="12"/>
      <c r="BA11" s="12"/>
      <c r="BB11" s="11"/>
      <c r="BC11" s="11"/>
      <c r="BD11" s="11"/>
      <c r="BE11" s="11"/>
      <c r="BF11" s="11"/>
      <c r="BG11" s="12"/>
      <c r="BH11" s="12"/>
      <c r="BI11" s="11"/>
      <c r="BJ11" s="11"/>
      <c r="BK11" s="11"/>
      <c r="BL11" s="11"/>
      <c r="BM11" s="11"/>
      <c r="BN11" s="12"/>
      <c r="BO11" s="12"/>
      <c r="BP11" s="11"/>
      <c r="BQ11" s="11"/>
      <c r="BR11" s="11"/>
      <c r="BS11" s="11"/>
      <c r="BT11" s="11"/>
      <c r="BU11" s="12"/>
      <c r="BV11" s="12"/>
      <c r="BW11" s="11"/>
      <c r="BX11" s="11"/>
      <c r="BY11" s="11"/>
      <c r="BZ11" s="11"/>
      <c r="CA11" s="11"/>
      <c r="CB11" s="12"/>
      <c r="CC11" s="12"/>
      <c r="CD11" s="11"/>
      <c r="CE11" s="11"/>
      <c r="CF11" s="11"/>
      <c r="CG11" s="11"/>
      <c r="CH11" s="11"/>
      <c r="CI11" s="12"/>
      <c r="CJ11" s="12"/>
      <c r="CK11" s="11"/>
      <c r="CL11" s="11"/>
      <c r="CM11" s="11"/>
      <c r="CN11" s="11"/>
      <c r="CO11" s="11"/>
      <c r="CP11" s="12"/>
      <c r="CQ11" s="12"/>
      <c r="CR11" s="11"/>
      <c r="CS11" s="11"/>
      <c r="CT11" s="11"/>
      <c r="CU11" s="11"/>
      <c r="CV11" s="11"/>
      <c r="CW11" s="12"/>
      <c r="CX11" s="12"/>
      <c r="CY11" s="11"/>
      <c r="CZ11" s="11"/>
      <c r="DA11" s="11"/>
      <c r="DB11" s="11"/>
      <c r="DC11" s="11"/>
      <c r="DD11" s="12"/>
      <c r="DE11" s="12"/>
      <c r="DF11" s="11"/>
      <c r="DG11" s="11"/>
      <c r="DH11" s="11"/>
      <c r="DI11" s="11"/>
      <c r="DJ11" s="11"/>
      <c r="DK11" s="12"/>
      <c r="DL11" s="12"/>
      <c r="DM11" s="11"/>
      <c r="DN11" s="11"/>
      <c r="DO11" s="11"/>
      <c r="DP11" s="11"/>
      <c r="DQ11" s="11"/>
      <c r="DR11" s="12"/>
      <c r="DS11" s="12"/>
      <c r="DT11" s="11"/>
      <c r="DU11" s="11"/>
      <c r="DV11" s="11"/>
      <c r="DW11" s="11"/>
    </row>
    <row r="12" spans="2:127" ht="31.2" x14ac:dyDescent="0.6">
      <c r="B12" s="13"/>
      <c r="C12" s="12"/>
      <c r="D12" s="12"/>
      <c r="E12" s="12"/>
      <c r="F12" s="12"/>
      <c r="G12" s="12"/>
      <c r="H12" s="12"/>
      <c r="I12" s="12"/>
      <c r="J12" s="12"/>
      <c r="K12" s="12"/>
      <c r="L12" s="12"/>
      <c r="M12" s="12"/>
      <c r="N12" s="12"/>
      <c r="O12" s="12"/>
      <c r="P12" s="12"/>
      <c r="Q12" s="12"/>
      <c r="R12" s="12"/>
      <c r="S12" s="12"/>
      <c r="T12" s="11"/>
      <c r="U12" s="11"/>
      <c r="V12" s="11"/>
      <c r="W12" s="11"/>
      <c r="X12" s="11"/>
      <c r="Y12" s="11"/>
      <c r="Z12" s="11"/>
      <c r="AA12" s="11"/>
      <c r="AB12" s="11"/>
      <c r="AC12" s="11"/>
      <c r="AD12" s="11"/>
      <c r="AE12" s="12"/>
      <c r="AF12" s="12"/>
      <c r="AG12" s="11"/>
      <c r="AH12" s="11"/>
      <c r="AI12" s="11"/>
      <c r="AJ12" s="11"/>
      <c r="AK12" s="11"/>
      <c r="AL12" s="12"/>
      <c r="AM12" s="12"/>
      <c r="AN12" s="11"/>
      <c r="AO12" s="11"/>
      <c r="AP12" s="11"/>
      <c r="AQ12" s="11"/>
      <c r="AR12" s="11"/>
      <c r="AS12" s="12"/>
      <c r="AT12" s="12"/>
      <c r="AU12" s="11"/>
      <c r="AV12" s="11"/>
      <c r="AW12" s="11"/>
      <c r="AX12" s="11"/>
      <c r="AY12" s="11"/>
      <c r="AZ12" s="12"/>
      <c r="BA12" s="12"/>
      <c r="BB12" s="11"/>
      <c r="BC12" s="11"/>
      <c r="BD12" s="11"/>
      <c r="BE12" s="11"/>
      <c r="BF12" s="11"/>
      <c r="BG12" s="12"/>
      <c r="BH12" s="12"/>
      <c r="BI12" s="11"/>
      <c r="BJ12" s="11"/>
      <c r="BK12" s="11"/>
      <c r="BL12" s="11"/>
      <c r="BM12" s="11"/>
      <c r="BN12" s="12"/>
      <c r="BO12" s="12"/>
      <c r="BP12" s="11"/>
      <c r="BQ12" s="11"/>
      <c r="BR12" s="11"/>
      <c r="BS12" s="11"/>
      <c r="BT12" s="11"/>
      <c r="BU12" s="12"/>
      <c r="BV12" s="12"/>
      <c r="BW12" s="11"/>
      <c r="BX12" s="11"/>
      <c r="BY12" s="11"/>
      <c r="BZ12" s="11"/>
      <c r="CA12" s="11"/>
      <c r="CB12" s="12"/>
      <c r="CC12" s="12"/>
      <c r="CD12" s="11"/>
      <c r="CE12" s="11"/>
      <c r="CF12" s="11"/>
      <c r="CG12" s="11"/>
      <c r="CH12" s="11"/>
      <c r="CI12" s="12"/>
      <c r="CJ12" s="12"/>
      <c r="CK12" s="11"/>
      <c r="CL12" s="11"/>
      <c r="CM12" s="11"/>
      <c r="CN12" s="11"/>
      <c r="CO12" s="11"/>
      <c r="CP12" s="12"/>
      <c r="CQ12" s="12"/>
      <c r="CR12" s="11"/>
      <c r="CS12" s="11"/>
      <c r="CT12" s="11"/>
      <c r="CU12" s="11"/>
      <c r="CV12" s="11"/>
      <c r="CW12" s="12"/>
      <c r="CX12" s="12"/>
      <c r="CY12" s="11"/>
      <c r="CZ12" s="11"/>
      <c r="DA12" s="11"/>
      <c r="DB12" s="11"/>
      <c r="DC12" s="11"/>
      <c r="DD12" s="12"/>
      <c r="DE12" s="12"/>
      <c r="DF12" s="11"/>
      <c r="DG12" s="11"/>
      <c r="DH12" s="11"/>
      <c r="DI12" s="11"/>
      <c r="DJ12" s="11"/>
      <c r="DK12" s="12"/>
      <c r="DL12" s="12"/>
      <c r="DM12" s="11"/>
      <c r="DN12" s="11"/>
      <c r="DO12" s="11"/>
      <c r="DP12" s="11"/>
      <c r="DQ12" s="11"/>
      <c r="DR12" s="12"/>
      <c r="DS12" s="12"/>
      <c r="DT12" s="11"/>
      <c r="DU12" s="11"/>
      <c r="DV12" s="11"/>
      <c r="DW12" s="11"/>
    </row>
    <row r="13" spans="2:127" ht="31.2" x14ac:dyDescent="0.6">
      <c r="B13" s="13" t="s">
        <v>218</v>
      </c>
      <c r="C13" s="696"/>
      <c r="D13" s="696"/>
      <c r="E13" s="696"/>
      <c r="F13" s="696"/>
      <c r="G13" s="696"/>
      <c r="H13" s="696"/>
      <c r="I13" s="696"/>
      <c r="J13" s="696"/>
      <c r="K13" s="696"/>
      <c r="L13" s="12"/>
      <c r="M13" s="12"/>
      <c r="N13" s="12"/>
      <c r="O13" s="12"/>
      <c r="P13" s="12"/>
      <c r="Q13" s="12"/>
      <c r="R13" s="12"/>
      <c r="S13" s="12"/>
      <c r="T13" s="11"/>
      <c r="U13" s="11"/>
      <c r="V13" s="11"/>
      <c r="W13" s="11"/>
      <c r="X13" s="11"/>
      <c r="Y13" s="11"/>
      <c r="Z13" s="11"/>
      <c r="AA13" s="11"/>
      <c r="AB13" s="11"/>
      <c r="AC13" s="11"/>
      <c r="AD13" s="11"/>
      <c r="AE13" s="12"/>
      <c r="AF13" s="12"/>
      <c r="AG13" s="11"/>
      <c r="AH13" s="11"/>
      <c r="AI13" s="11"/>
      <c r="AJ13" s="11"/>
      <c r="AK13" s="11"/>
      <c r="AL13" s="12"/>
      <c r="AM13" s="12"/>
      <c r="AN13" s="11"/>
      <c r="AO13" s="11"/>
      <c r="AP13" s="11"/>
      <c r="AQ13" s="11"/>
      <c r="AR13" s="11"/>
      <c r="AS13" s="12"/>
      <c r="AT13" s="12"/>
      <c r="AU13" s="11"/>
      <c r="AV13" s="11"/>
      <c r="AW13" s="11"/>
      <c r="AX13" s="11"/>
      <c r="AY13" s="11"/>
      <c r="AZ13" s="12"/>
      <c r="BA13" s="12"/>
      <c r="BB13" s="11"/>
      <c r="BC13" s="11"/>
      <c r="BD13" s="11"/>
      <c r="BE13" s="11"/>
      <c r="BF13" s="11"/>
      <c r="BG13" s="12"/>
      <c r="BH13" s="12"/>
      <c r="BI13" s="11"/>
      <c r="BJ13" s="11"/>
      <c r="BK13" s="11"/>
      <c r="BL13" s="11"/>
      <c r="BM13" s="11"/>
      <c r="BN13" s="12"/>
      <c r="BO13" s="12"/>
      <c r="BP13" s="11"/>
      <c r="BQ13" s="11"/>
      <c r="BR13" s="11"/>
      <c r="BS13" s="11"/>
      <c r="BT13" s="11"/>
      <c r="BU13" s="12"/>
      <c r="BV13" s="12"/>
      <c r="BW13" s="11"/>
      <c r="BX13" s="11"/>
      <c r="BY13" s="11"/>
      <c r="BZ13" s="11"/>
      <c r="CA13" s="11"/>
      <c r="CB13" s="12"/>
      <c r="CC13" s="12"/>
      <c r="CD13" s="11"/>
      <c r="CE13" s="11"/>
      <c r="CF13" s="11"/>
      <c r="CG13" s="11"/>
      <c r="CH13" s="11"/>
      <c r="CI13" s="12"/>
      <c r="CJ13" s="12"/>
      <c r="CK13" s="11"/>
      <c r="CL13" s="11"/>
      <c r="CM13" s="11"/>
      <c r="CN13" s="11"/>
      <c r="CO13" s="11"/>
      <c r="CP13" s="12"/>
      <c r="CQ13" s="12"/>
      <c r="CR13" s="11"/>
      <c r="CS13" s="11"/>
      <c r="CT13" s="11"/>
      <c r="CU13" s="11"/>
      <c r="CV13" s="11"/>
      <c r="CW13" s="12"/>
      <c r="CX13" s="12"/>
      <c r="CY13" s="11"/>
      <c r="CZ13" s="11"/>
      <c r="DA13" s="11"/>
      <c r="DB13" s="11"/>
      <c r="DC13" s="11"/>
      <c r="DD13" s="12"/>
      <c r="DE13" s="12"/>
      <c r="DF13" s="11"/>
      <c r="DG13" s="11"/>
      <c r="DH13" s="11"/>
      <c r="DI13" s="11"/>
      <c r="DJ13" s="11"/>
      <c r="DK13" s="12"/>
      <c r="DL13" s="12"/>
      <c r="DM13" s="11"/>
      <c r="DN13" s="11"/>
      <c r="DO13" s="11"/>
      <c r="DP13" s="11"/>
      <c r="DQ13" s="11"/>
      <c r="DR13" s="12"/>
      <c r="DS13" s="12"/>
      <c r="DT13" s="11"/>
      <c r="DU13" s="11"/>
      <c r="DV13" s="11"/>
      <c r="DW13" s="11"/>
    </row>
    <row r="14" spans="2:127" ht="6.75" customHeight="1" x14ac:dyDescent="0.6">
      <c r="B14" s="694"/>
      <c r="C14" s="694"/>
      <c r="D14" s="694"/>
      <c r="E14" s="12"/>
      <c r="F14" s="12"/>
      <c r="G14" s="12"/>
      <c r="H14" s="12"/>
      <c r="I14" s="12"/>
      <c r="J14" s="12"/>
      <c r="K14" s="12"/>
      <c r="L14" s="12"/>
      <c r="M14" s="12"/>
      <c r="N14" s="12"/>
      <c r="O14" s="12"/>
      <c r="P14" s="12"/>
      <c r="Q14" s="12"/>
      <c r="R14" s="12"/>
      <c r="S14" s="12"/>
      <c r="T14" s="11"/>
      <c r="U14" s="11"/>
      <c r="V14" s="11"/>
      <c r="W14" s="11"/>
      <c r="X14" s="11"/>
      <c r="Y14" s="11"/>
      <c r="Z14" s="11"/>
      <c r="AA14" s="11"/>
      <c r="AB14" s="11"/>
      <c r="AC14" s="11"/>
      <c r="AD14" s="11"/>
      <c r="AE14" s="12"/>
      <c r="AF14" s="12"/>
      <c r="AG14" s="11"/>
      <c r="AH14" s="11"/>
      <c r="AI14" s="11"/>
      <c r="AJ14" s="11"/>
      <c r="AK14" s="11"/>
      <c r="AL14" s="12"/>
      <c r="AM14" s="12"/>
      <c r="AN14" s="11"/>
      <c r="AO14" s="11"/>
      <c r="AP14" s="11"/>
      <c r="AQ14" s="11"/>
      <c r="AR14" s="11"/>
      <c r="AS14" s="12"/>
      <c r="AT14" s="12"/>
      <c r="AU14" s="11"/>
      <c r="AV14" s="11"/>
      <c r="AW14" s="11"/>
      <c r="AX14" s="11"/>
      <c r="AY14" s="11"/>
      <c r="AZ14" s="12"/>
      <c r="BA14" s="12"/>
      <c r="BB14" s="11"/>
      <c r="BC14" s="11"/>
      <c r="BD14" s="11"/>
      <c r="BE14" s="11"/>
      <c r="BF14" s="11"/>
      <c r="BG14" s="12"/>
      <c r="BH14" s="12"/>
      <c r="BI14" s="11"/>
      <c r="BJ14" s="11"/>
      <c r="BK14" s="11"/>
      <c r="BL14" s="11"/>
      <c r="BM14" s="11"/>
      <c r="BN14" s="12"/>
      <c r="BO14" s="12"/>
      <c r="BP14" s="11"/>
      <c r="BQ14" s="11"/>
      <c r="BR14" s="11"/>
      <c r="BS14" s="11"/>
      <c r="BT14" s="11"/>
      <c r="BU14" s="12"/>
      <c r="BV14" s="12"/>
      <c r="BW14" s="11"/>
      <c r="BX14" s="11"/>
      <c r="BY14" s="11"/>
      <c r="BZ14" s="11"/>
      <c r="CA14" s="11"/>
      <c r="CB14" s="12"/>
      <c r="CC14" s="12"/>
      <c r="CD14" s="11"/>
      <c r="CE14" s="11"/>
      <c r="CF14" s="11"/>
      <c r="CG14" s="11"/>
      <c r="CH14" s="11"/>
      <c r="CI14" s="12"/>
      <c r="CJ14" s="12"/>
      <c r="CK14" s="11"/>
      <c r="CL14" s="11"/>
      <c r="CM14" s="11"/>
      <c r="CN14" s="11"/>
      <c r="CO14" s="11"/>
      <c r="CP14" s="12"/>
      <c r="CQ14" s="12"/>
      <c r="CR14" s="11"/>
      <c r="CS14" s="11"/>
      <c r="CT14" s="11"/>
      <c r="CU14" s="11"/>
      <c r="CV14" s="11"/>
      <c r="CW14" s="12"/>
      <c r="CX14" s="12"/>
      <c r="CY14" s="11"/>
      <c r="CZ14" s="11"/>
      <c r="DA14" s="11"/>
      <c r="DB14" s="11"/>
      <c r="DC14" s="11"/>
      <c r="DD14" s="12"/>
      <c r="DE14" s="12"/>
      <c r="DF14" s="11"/>
      <c r="DG14" s="11"/>
      <c r="DH14" s="11"/>
      <c r="DI14" s="11"/>
      <c r="DJ14" s="11"/>
      <c r="DK14" s="12"/>
      <c r="DL14" s="12"/>
      <c r="DM14" s="11"/>
      <c r="DN14" s="11"/>
      <c r="DO14" s="11"/>
      <c r="DP14" s="11"/>
      <c r="DQ14" s="11"/>
      <c r="DR14" s="12"/>
      <c r="DS14" s="12"/>
      <c r="DT14" s="11"/>
      <c r="DU14" s="11"/>
      <c r="DV14" s="11"/>
      <c r="DW14" s="11"/>
    </row>
    <row r="15" spans="2:127" ht="222.6" customHeight="1" x14ac:dyDescent="0.6">
      <c r="B15" s="705" t="s">
        <v>1</v>
      </c>
      <c r="C15" s="705"/>
      <c r="D15" s="705"/>
      <c r="E15" s="705"/>
      <c r="F15" s="705"/>
      <c r="G15" s="705"/>
      <c r="H15" s="705"/>
      <c r="I15" s="705"/>
      <c r="J15" s="705"/>
      <c r="K15" s="705"/>
      <c r="L15" s="12"/>
      <c r="M15" s="12"/>
      <c r="N15" s="12"/>
      <c r="O15" s="11"/>
      <c r="P15" s="11"/>
      <c r="Q15" s="11"/>
      <c r="R15" s="11"/>
      <c r="S15" s="11"/>
      <c r="T15" s="11"/>
      <c r="U15" s="11"/>
      <c r="V15" s="11"/>
      <c r="W15" s="11"/>
      <c r="X15" s="11"/>
      <c r="Y15" s="11"/>
      <c r="Z15" s="11"/>
      <c r="AA15" s="11"/>
      <c r="AB15" s="11"/>
      <c r="AC15" s="11"/>
      <c r="AD15" s="11"/>
      <c r="AE15" s="12"/>
      <c r="AF15" s="12"/>
      <c r="AG15" s="11"/>
      <c r="AH15" s="11"/>
      <c r="AI15" s="11"/>
      <c r="AJ15" s="11"/>
      <c r="AK15" s="11"/>
      <c r="AL15" s="12"/>
      <c r="AM15" s="12"/>
      <c r="AN15" s="11"/>
      <c r="AO15" s="11"/>
      <c r="AP15" s="11"/>
      <c r="AQ15" s="11"/>
      <c r="AR15" s="11"/>
      <c r="AS15" s="12"/>
      <c r="AT15" s="12"/>
      <c r="AU15" s="11"/>
      <c r="AV15" s="11"/>
      <c r="AW15" s="11"/>
      <c r="AX15" s="11"/>
      <c r="AY15" s="11"/>
      <c r="AZ15" s="12"/>
      <c r="BA15" s="12"/>
      <c r="BB15" s="11"/>
      <c r="BC15" s="11"/>
      <c r="BD15" s="11"/>
      <c r="BE15" s="11"/>
      <c r="BF15" s="11"/>
      <c r="BG15" s="12"/>
      <c r="BH15" s="12"/>
      <c r="BI15" s="11"/>
      <c r="BJ15" s="11"/>
      <c r="BK15" s="11"/>
      <c r="BL15" s="11"/>
      <c r="BM15" s="11"/>
      <c r="BN15" s="12"/>
      <c r="BO15" s="12"/>
      <c r="BP15" s="11"/>
      <c r="BQ15" s="11"/>
      <c r="BR15" s="11"/>
      <c r="BS15" s="11"/>
      <c r="BT15" s="11"/>
      <c r="BU15" s="12"/>
      <c r="BV15" s="12"/>
      <c r="BW15" s="11"/>
      <c r="BX15" s="11"/>
      <c r="BY15" s="11"/>
      <c r="BZ15" s="11"/>
      <c r="CA15" s="11"/>
      <c r="CB15" s="12"/>
      <c r="CC15" s="12"/>
      <c r="CD15" s="11"/>
      <c r="CE15" s="11"/>
      <c r="CF15" s="11"/>
      <c r="CG15" s="11"/>
      <c r="CH15" s="11"/>
      <c r="CI15" s="12"/>
      <c r="CJ15" s="12"/>
      <c r="CK15" s="11"/>
      <c r="CL15" s="11"/>
      <c r="CM15" s="11"/>
      <c r="CN15" s="11"/>
      <c r="CO15" s="11"/>
      <c r="CP15" s="12"/>
      <c r="CQ15" s="12"/>
      <c r="CR15" s="11"/>
      <c r="CS15" s="11"/>
      <c r="CT15" s="11"/>
      <c r="CU15" s="11"/>
      <c r="CV15" s="11"/>
      <c r="CW15" s="12"/>
      <c r="CX15" s="12"/>
      <c r="CY15" s="11"/>
      <c r="CZ15" s="11"/>
      <c r="DA15" s="11"/>
      <c r="DB15" s="11"/>
      <c r="DC15" s="11"/>
      <c r="DD15" s="12"/>
      <c r="DE15" s="12"/>
      <c r="DF15" s="11"/>
      <c r="DG15" s="11"/>
      <c r="DH15" s="11"/>
      <c r="DI15" s="11"/>
      <c r="DJ15" s="11"/>
      <c r="DK15" s="12"/>
      <c r="DL15" s="12"/>
      <c r="DM15" s="11"/>
      <c r="DN15" s="11"/>
      <c r="DO15" s="11"/>
      <c r="DP15" s="11"/>
      <c r="DQ15" s="11"/>
      <c r="DR15" s="12"/>
      <c r="DS15" s="12"/>
      <c r="DT15" s="11"/>
      <c r="DU15" s="11"/>
      <c r="DV15" s="11"/>
      <c r="DW15" s="11"/>
    </row>
    <row r="16" spans="2:127" ht="31.2" x14ac:dyDescent="0.6">
      <c r="B16" s="695" t="s">
        <v>2</v>
      </c>
      <c r="C16" s="12"/>
      <c r="D16" s="12"/>
      <c r="E16" s="12"/>
      <c r="F16" s="12"/>
      <c r="G16" s="12"/>
      <c r="H16" s="12"/>
      <c r="I16" s="12"/>
      <c r="J16" s="12"/>
      <c r="K16" s="12"/>
      <c r="L16" s="12"/>
      <c r="M16" s="12"/>
      <c r="N16" s="12"/>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row>
    <row r="17" spans="2:127" ht="31.2" x14ac:dyDescent="0.6">
      <c r="B17" s="12"/>
      <c r="C17" s="12"/>
      <c r="D17" s="12"/>
      <c r="E17" s="12"/>
      <c r="F17" s="12"/>
      <c r="G17" s="12"/>
      <c r="H17" s="12"/>
      <c r="I17" s="12"/>
      <c r="J17" s="12"/>
      <c r="K17" s="12"/>
      <c r="L17" s="12"/>
      <c r="M17" s="12"/>
      <c r="N17" s="12"/>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row>
    <row r="18" spans="2:127" ht="31.2" x14ac:dyDescent="0.6">
      <c r="B18" s="12"/>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2"/>
      <c r="AF18" s="12"/>
      <c r="AG18" s="11"/>
      <c r="AH18" s="11"/>
      <c r="AI18" s="11"/>
      <c r="AJ18" s="11"/>
      <c r="AK18" s="11"/>
      <c r="AL18" s="12"/>
      <c r="AM18" s="12"/>
      <c r="AN18" s="11"/>
      <c r="AO18" s="11"/>
      <c r="AP18" s="11"/>
      <c r="AQ18" s="11"/>
      <c r="AR18" s="11"/>
      <c r="AS18" s="12"/>
      <c r="AT18" s="12"/>
      <c r="AU18" s="11"/>
      <c r="AV18" s="11"/>
      <c r="AW18" s="11"/>
      <c r="AX18" s="11"/>
      <c r="AY18" s="11"/>
      <c r="AZ18" s="12"/>
      <c r="BA18" s="12"/>
      <c r="BB18" s="11"/>
      <c r="BC18" s="11"/>
      <c r="BD18" s="11"/>
      <c r="BE18" s="11"/>
      <c r="BF18" s="11"/>
      <c r="BG18" s="12"/>
      <c r="BH18" s="12"/>
      <c r="BI18" s="11"/>
      <c r="BJ18" s="11"/>
      <c r="BK18" s="11"/>
      <c r="BL18" s="11"/>
      <c r="BM18" s="11"/>
      <c r="BN18" s="12"/>
      <c r="BO18" s="12"/>
      <c r="BP18" s="11"/>
      <c r="BQ18" s="11"/>
      <c r="BR18" s="11"/>
      <c r="BS18" s="11"/>
      <c r="BT18" s="11"/>
      <c r="BU18" s="12"/>
      <c r="BV18" s="12"/>
      <c r="BW18" s="11"/>
      <c r="BX18" s="11"/>
      <c r="BY18" s="11"/>
      <c r="BZ18" s="11"/>
      <c r="CA18" s="11"/>
      <c r="CB18" s="12"/>
      <c r="CC18" s="12"/>
      <c r="CD18" s="11"/>
      <c r="CE18" s="11"/>
      <c r="CF18" s="11"/>
      <c r="CG18" s="11"/>
      <c r="CH18" s="11"/>
      <c r="CI18" s="12"/>
      <c r="CJ18" s="12"/>
      <c r="CK18" s="11"/>
      <c r="CL18" s="11"/>
      <c r="CM18" s="11"/>
      <c r="CN18" s="11"/>
      <c r="CO18" s="11"/>
      <c r="CP18" s="12"/>
      <c r="CQ18" s="12"/>
      <c r="CR18" s="11"/>
      <c r="CS18" s="11"/>
      <c r="CT18" s="11"/>
      <c r="CU18" s="11"/>
      <c r="CV18" s="11"/>
      <c r="CW18" s="12"/>
      <c r="CX18" s="12"/>
      <c r="CY18" s="11"/>
      <c r="CZ18" s="11"/>
      <c r="DA18" s="11"/>
      <c r="DB18" s="11"/>
      <c r="DC18" s="11"/>
      <c r="DD18" s="12"/>
      <c r="DE18" s="12"/>
      <c r="DF18" s="11"/>
      <c r="DG18" s="11"/>
      <c r="DH18" s="11"/>
      <c r="DI18" s="11"/>
      <c r="DJ18" s="11"/>
      <c r="DK18" s="12"/>
      <c r="DL18" s="12"/>
      <c r="DM18" s="11"/>
      <c r="DN18" s="11"/>
      <c r="DO18" s="11"/>
      <c r="DP18" s="11"/>
      <c r="DQ18" s="11"/>
      <c r="DR18" s="12"/>
      <c r="DS18" s="12"/>
      <c r="DT18" s="11"/>
      <c r="DU18" s="11"/>
      <c r="DV18" s="11"/>
      <c r="DW18" s="11"/>
    </row>
    <row r="19" spans="2:127" ht="31.2" x14ac:dyDescent="0.6">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2"/>
      <c r="AF19" s="12"/>
      <c r="AG19" s="11"/>
      <c r="AH19" s="11"/>
      <c r="AI19" s="11"/>
      <c r="AJ19" s="11"/>
      <c r="AK19" s="11"/>
      <c r="AL19" s="12"/>
      <c r="AM19" s="12"/>
      <c r="AN19" s="11"/>
      <c r="AO19" s="11"/>
      <c r="AP19" s="11"/>
      <c r="AQ19" s="11"/>
      <c r="AR19" s="11"/>
      <c r="AS19" s="12"/>
      <c r="AT19" s="12"/>
      <c r="AU19" s="11"/>
      <c r="AV19" s="11"/>
      <c r="AW19" s="11"/>
      <c r="AX19" s="11"/>
      <c r="AY19" s="11"/>
      <c r="AZ19" s="12"/>
      <c r="BA19" s="12"/>
      <c r="BB19" s="11"/>
      <c r="BC19" s="11"/>
      <c r="BD19" s="11"/>
      <c r="BE19" s="11"/>
      <c r="BF19" s="11"/>
      <c r="BG19" s="12"/>
      <c r="BH19" s="12"/>
      <c r="BI19" s="11"/>
      <c r="BJ19" s="11"/>
      <c r="BK19" s="11"/>
      <c r="BL19" s="11"/>
      <c r="BM19" s="11"/>
      <c r="BN19" s="12"/>
      <c r="BO19" s="12"/>
      <c r="BP19" s="11"/>
      <c r="BQ19" s="11"/>
      <c r="BR19" s="11"/>
      <c r="BS19" s="11"/>
      <c r="BT19" s="11"/>
      <c r="BU19" s="12"/>
      <c r="BV19" s="12"/>
      <c r="BW19" s="11"/>
      <c r="BX19" s="11"/>
      <c r="BY19" s="11"/>
      <c r="BZ19" s="11"/>
      <c r="CA19" s="11"/>
      <c r="CB19" s="12"/>
      <c r="CC19" s="12"/>
      <c r="CD19" s="11"/>
      <c r="CE19" s="11"/>
      <c r="CF19" s="11"/>
      <c r="CG19" s="11"/>
      <c r="CH19" s="11"/>
      <c r="CI19" s="12"/>
      <c r="CJ19" s="12"/>
      <c r="CK19" s="11"/>
      <c r="CL19" s="11"/>
      <c r="CM19" s="11"/>
      <c r="CN19" s="11"/>
      <c r="CO19" s="11"/>
      <c r="CP19" s="12"/>
      <c r="CQ19" s="12"/>
      <c r="CR19" s="11"/>
      <c r="CS19" s="11"/>
      <c r="CT19" s="11"/>
      <c r="CU19" s="11"/>
      <c r="CV19" s="11"/>
      <c r="CW19" s="12"/>
      <c r="CX19" s="12"/>
      <c r="CY19" s="11"/>
      <c r="CZ19" s="11"/>
      <c r="DA19" s="11"/>
      <c r="DB19" s="11"/>
      <c r="DC19" s="11"/>
      <c r="DD19" s="12"/>
      <c r="DE19" s="12"/>
      <c r="DF19" s="11"/>
      <c r="DG19" s="11"/>
      <c r="DH19" s="11"/>
      <c r="DI19" s="11"/>
      <c r="DJ19" s="11"/>
      <c r="DK19" s="12"/>
      <c r="DL19" s="12"/>
      <c r="DM19" s="11"/>
      <c r="DN19" s="11"/>
      <c r="DO19" s="11"/>
      <c r="DP19" s="11"/>
      <c r="DQ19" s="11"/>
      <c r="DR19" s="12"/>
      <c r="DS19" s="12"/>
      <c r="DT19" s="11"/>
      <c r="DU19" s="11"/>
      <c r="DV19" s="11"/>
      <c r="DW19" s="11"/>
    </row>
    <row r="20" spans="2:127" ht="31.2" x14ac:dyDescent="0.6">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2"/>
      <c r="AF20" s="12"/>
      <c r="AG20" s="11"/>
      <c r="AH20" s="11"/>
      <c r="AI20" s="11"/>
      <c r="AJ20" s="11"/>
      <c r="AK20" s="11"/>
      <c r="AL20" s="12"/>
      <c r="AM20" s="12"/>
      <c r="AN20" s="11"/>
      <c r="AO20" s="11"/>
      <c r="AP20" s="11"/>
      <c r="AQ20" s="11"/>
      <c r="AR20" s="11"/>
      <c r="AS20" s="12"/>
      <c r="AT20" s="12"/>
      <c r="AU20" s="11"/>
      <c r="AV20" s="11"/>
      <c r="AW20" s="11"/>
      <c r="AX20" s="11"/>
      <c r="AY20" s="11"/>
      <c r="AZ20" s="12"/>
      <c r="BA20" s="12"/>
      <c r="BB20" s="11"/>
      <c r="BC20" s="11"/>
      <c r="BD20" s="11"/>
      <c r="BE20" s="11"/>
      <c r="BF20" s="11"/>
      <c r="BG20" s="12"/>
      <c r="BH20" s="12"/>
      <c r="BI20" s="11"/>
      <c r="BJ20" s="11"/>
      <c r="BK20" s="11"/>
      <c r="BL20" s="11"/>
      <c r="BM20" s="11"/>
      <c r="BN20" s="12"/>
      <c r="BO20" s="12"/>
      <c r="BP20" s="11"/>
      <c r="BQ20" s="11"/>
      <c r="BR20" s="11"/>
      <c r="BS20" s="11"/>
      <c r="BT20" s="11"/>
      <c r="BU20" s="12"/>
      <c r="BV20" s="12"/>
      <c r="BW20" s="11"/>
      <c r="BX20" s="11"/>
      <c r="BY20" s="11"/>
      <c r="BZ20" s="11"/>
      <c r="CA20" s="11"/>
      <c r="CB20" s="12"/>
      <c r="CC20" s="12"/>
      <c r="CD20" s="11"/>
      <c r="CE20" s="11"/>
      <c r="CF20" s="11"/>
      <c r="CG20" s="11"/>
      <c r="CH20" s="11"/>
      <c r="CI20" s="12"/>
      <c r="CJ20" s="12"/>
      <c r="CK20" s="11"/>
      <c r="CL20" s="11"/>
      <c r="CM20" s="11"/>
      <c r="CN20" s="11"/>
      <c r="CO20" s="11"/>
      <c r="CP20" s="12"/>
      <c r="CQ20" s="12"/>
      <c r="CR20" s="11"/>
      <c r="CS20" s="11"/>
      <c r="CT20" s="11"/>
      <c r="CU20" s="11"/>
      <c r="CV20" s="11"/>
      <c r="CW20" s="12"/>
      <c r="CX20" s="12"/>
      <c r="CY20" s="11"/>
      <c r="CZ20" s="11"/>
      <c r="DA20" s="11"/>
      <c r="DB20" s="11"/>
      <c r="DC20" s="11"/>
      <c r="DD20" s="12"/>
      <c r="DE20" s="12"/>
      <c r="DF20" s="11"/>
      <c r="DG20" s="11"/>
      <c r="DH20" s="11"/>
      <c r="DI20" s="11"/>
      <c r="DJ20" s="11"/>
      <c r="DK20" s="12"/>
      <c r="DL20" s="12"/>
      <c r="DM20" s="11"/>
      <c r="DN20" s="11"/>
      <c r="DO20" s="11"/>
      <c r="DP20" s="11"/>
      <c r="DQ20" s="11"/>
      <c r="DR20" s="12"/>
      <c r="DS20" s="12"/>
      <c r="DT20" s="11"/>
      <c r="DU20" s="11"/>
      <c r="DV20" s="11"/>
      <c r="DW20" s="11"/>
    </row>
    <row r="21" spans="2:127" ht="31.2" x14ac:dyDescent="0.6">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2"/>
      <c r="AF21" s="12"/>
      <c r="AG21" s="11"/>
      <c r="AH21" s="11"/>
      <c r="AI21" s="11"/>
      <c r="AJ21" s="11"/>
      <c r="AK21" s="11"/>
      <c r="AL21" s="12"/>
      <c r="AM21" s="12"/>
      <c r="AN21" s="11"/>
      <c r="AO21" s="11"/>
      <c r="AP21" s="11"/>
      <c r="AQ21" s="11"/>
      <c r="AR21" s="11"/>
      <c r="AS21" s="12"/>
      <c r="AT21" s="12"/>
      <c r="AU21" s="11"/>
      <c r="AV21" s="11"/>
      <c r="AW21" s="11"/>
      <c r="AX21" s="11"/>
      <c r="AY21" s="11"/>
      <c r="AZ21" s="12"/>
      <c r="BA21" s="12"/>
      <c r="BB21" s="11"/>
      <c r="BC21" s="11"/>
      <c r="BD21" s="11"/>
      <c r="BE21" s="11"/>
      <c r="BF21" s="11"/>
      <c r="BG21" s="12"/>
      <c r="BH21" s="12"/>
      <c r="BI21" s="11"/>
      <c r="BJ21" s="11"/>
      <c r="BK21" s="11"/>
      <c r="BL21" s="11"/>
      <c r="BM21" s="11"/>
      <c r="BN21" s="12"/>
      <c r="BO21" s="12"/>
      <c r="BP21" s="11"/>
      <c r="BQ21" s="11"/>
      <c r="BR21" s="11"/>
      <c r="BS21" s="11"/>
      <c r="BT21" s="11"/>
      <c r="BU21" s="12"/>
      <c r="BV21" s="12"/>
      <c r="BW21" s="11"/>
      <c r="BX21" s="11"/>
      <c r="BY21" s="11"/>
      <c r="BZ21" s="11"/>
      <c r="CA21" s="11"/>
      <c r="CB21" s="12"/>
      <c r="CC21" s="12"/>
      <c r="CD21" s="11"/>
      <c r="CE21" s="11"/>
      <c r="CF21" s="11"/>
      <c r="CG21" s="11"/>
      <c r="CH21" s="11"/>
      <c r="CI21" s="12"/>
      <c r="CJ21" s="12"/>
      <c r="CK21" s="11"/>
      <c r="CL21" s="11"/>
      <c r="CM21" s="11"/>
      <c r="CN21" s="11"/>
      <c r="CO21" s="11"/>
      <c r="CP21" s="12"/>
      <c r="CQ21" s="12"/>
      <c r="CR21" s="11"/>
      <c r="CS21" s="11"/>
      <c r="CT21" s="11"/>
      <c r="CU21" s="11"/>
      <c r="CV21" s="11"/>
      <c r="CW21" s="12"/>
      <c r="CX21" s="12"/>
      <c r="CY21" s="11"/>
      <c r="CZ21" s="11"/>
      <c r="DA21" s="11"/>
      <c r="DB21" s="11"/>
      <c r="DC21" s="11"/>
      <c r="DD21" s="12"/>
      <c r="DE21" s="12"/>
      <c r="DF21" s="11"/>
      <c r="DG21" s="11"/>
      <c r="DH21" s="11"/>
      <c r="DI21" s="11"/>
      <c r="DJ21" s="11"/>
      <c r="DK21" s="12"/>
      <c r="DL21" s="12"/>
      <c r="DM21" s="11"/>
      <c r="DN21" s="11"/>
      <c r="DO21" s="11"/>
      <c r="DP21" s="11"/>
      <c r="DQ21" s="11"/>
      <c r="DR21" s="12"/>
      <c r="DS21" s="12"/>
      <c r="DT21" s="11"/>
      <c r="DU21" s="11"/>
      <c r="DV21" s="11"/>
      <c r="DW21" s="11"/>
    </row>
    <row r="22" spans="2:127" ht="31.2" x14ac:dyDescent="0.6">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2"/>
      <c r="AF22" s="12"/>
      <c r="AG22" s="11"/>
      <c r="AH22" s="11"/>
      <c r="AI22" s="11"/>
      <c r="AJ22" s="11"/>
      <c r="AK22" s="11"/>
      <c r="AL22" s="12"/>
      <c r="AM22" s="12"/>
      <c r="AN22" s="11"/>
      <c r="AO22" s="11"/>
      <c r="AP22" s="11"/>
      <c r="AQ22" s="11"/>
      <c r="AR22" s="11"/>
      <c r="AS22" s="12"/>
      <c r="AT22" s="12"/>
      <c r="AU22" s="11"/>
      <c r="AV22" s="11"/>
      <c r="AW22" s="11"/>
      <c r="AX22" s="11"/>
      <c r="AY22" s="11"/>
      <c r="AZ22" s="12"/>
      <c r="BA22" s="12"/>
      <c r="BB22" s="11"/>
      <c r="BC22" s="11"/>
      <c r="BD22" s="11"/>
      <c r="BE22" s="11"/>
      <c r="BF22" s="11"/>
      <c r="BG22" s="12"/>
      <c r="BH22" s="12"/>
      <c r="BI22" s="11"/>
      <c r="BJ22" s="11"/>
      <c r="BK22" s="11"/>
      <c r="BL22" s="11"/>
      <c r="BM22" s="11"/>
      <c r="BN22" s="12"/>
      <c r="BO22" s="12"/>
      <c r="BP22" s="11"/>
      <c r="BQ22" s="11"/>
      <c r="BR22" s="11"/>
      <c r="BS22" s="11"/>
      <c r="BT22" s="11"/>
      <c r="BU22" s="12"/>
      <c r="BV22" s="12"/>
      <c r="BW22" s="11"/>
      <c r="BX22" s="11"/>
      <c r="BY22" s="11"/>
      <c r="BZ22" s="11"/>
      <c r="CA22" s="11"/>
      <c r="CB22" s="12"/>
      <c r="CC22" s="12"/>
      <c r="CD22" s="11"/>
      <c r="CE22" s="11"/>
      <c r="CF22" s="11"/>
      <c r="CG22" s="11"/>
      <c r="CH22" s="11"/>
      <c r="CI22" s="12"/>
      <c r="CJ22" s="12"/>
      <c r="CK22" s="11"/>
      <c r="CL22" s="11"/>
      <c r="CM22" s="11"/>
      <c r="CN22" s="11"/>
      <c r="CO22" s="11"/>
      <c r="CP22" s="12"/>
      <c r="CQ22" s="12"/>
      <c r="CR22" s="11"/>
      <c r="CS22" s="11"/>
      <c r="CT22" s="11"/>
      <c r="CU22" s="11"/>
      <c r="CV22" s="11"/>
      <c r="CW22" s="12"/>
      <c r="CX22" s="12"/>
      <c r="CY22" s="11"/>
      <c r="CZ22" s="11"/>
      <c r="DA22" s="11"/>
      <c r="DB22" s="11"/>
      <c r="DC22" s="11"/>
      <c r="DD22" s="12"/>
      <c r="DE22" s="12"/>
      <c r="DF22" s="11"/>
      <c r="DG22" s="11"/>
      <c r="DH22" s="11"/>
      <c r="DI22" s="11"/>
      <c r="DJ22" s="11"/>
      <c r="DK22" s="12"/>
      <c r="DL22" s="12"/>
      <c r="DM22" s="11"/>
      <c r="DN22" s="11"/>
      <c r="DO22" s="11"/>
      <c r="DP22" s="11"/>
      <c r="DQ22" s="11"/>
      <c r="DR22" s="12"/>
      <c r="DS22" s="12"/>
      <c r="DT22" s="11"/>
      <c r="DU22" s="11"/>
      <c r="DV22" s="11"/>
      <c r="DW22" s="11"/>
    </row>
    <row r="23" spans="2:127" ht="31.2" x14ac:dyDescent="0.6">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2"/>
      <c r="AF23" s="12"/>
      <c r="AG23" s="11"/>
      <c r="AH23" s="11"/>
      <c r="AI23" s="11"/>
      <c r="AJ23" s="11"/>
      <c r="AK23" s="11"/>
      <c r="AL23" s="12"/>
      <c r="AM23" s="12"/>
      <c r="AN23" s="11"/>
      <c r="AO23" s="11"/>
      <c r="AP23" s="11"/>
      <c r="AQ23" s="11"/>
      <c r="AR23" s="11"/>
      <c r="AS23" s="12"/>
      <c r="AT23" s="12"/>
      <c r="AU23" s="11"/>
      <c r="AV23" s="11"/>
      <c r="AW23" s="11"/>
      <c r="AX23" s="11"/>
      <c r="AY23" s="11"/>
      <c r="AZ23" s="12"/>
      <c r="BA23" s="12"/>
      <c r="BB23" s="11"/>
      <c r="BC23" s="11"/>
      <c r="BD23" s="11"/>
      <c r="BE23" s="11"/>
      <c r="BF23" s="11"/>
      <c r="BG23" s="12"/>
      <c r="BH23" s="12"/>
      <c r="BI23" s="11"/>
      <c r="BJ23" s="11"/>
      <c r="BK23" s="11"/>
      <c r="BL23" s="11"/>
      <c r="BM23" s="11"/>
      <c r="BN23" s="12"/>
      <c r="BO23" s="12"/>
      <c r="BP23" s="11"/>
      <c r="BQ23" s="11"/>
      <c r="BR23" s="11"/>
      <c r="BS23" s="11"/>
      <c r="BT23" s="11"/>
      <c r="BU23" s="12"/>
      <c r="BV23" s="12"/>
      <c r="BW23" s="11"/>
      <c r="BX23" s="11"/>
      <c r="BY23" s="11"/>
      <c r="BZ23" s="11"/>
      <c r="CA23" s="11"/>
      <c r="CB23" s="12"/>
      <c r="CC23" s="12"/>
      <c r="CD23" s="11"/>
      <c r="CE23" s="11"/>
      <c r="CF23" s="11"/>
      <c r="CG23" s="11"/>
      <c r="CH23" s="11"/>
      <c r="CI23" s="12"/>
      <c r="CJ23" s="12"/>
      <c r="CK23" s="11"/>
      <c r="CL23" s="11"/>
      <c r="CM23" s="11"/>
      <c r="CN23" s="11"/>
      <c r="CO23" s="11"/>
      <c r="CP23" s="12"/>
      <c r="CQ23" s="12"/>
      <c r="CR23" s="11"/>
      <c r="CS23" s="11"/>
      <c r="CT23" s="11"/>
      <c r="CU23" s="11"/>
      <c r="CV23" s="11"/>
      <c r="CW23" s="12"/>
      <c r="CX23" s="12"/>
      <c r="CY23" s="11"/>
      <c r="CZ23" s="11"/>
      <c r="DA23" s="11"/>
      <c r="DB23" s="11"/>
      <c r="DC23" s="11"/>
      <c r="DD23" s="12"/>
      <c r="DE23" s="12"/>
      <c r="DF23" s="11"/>
      <c r="DG23" s="11"/>
      <c r="DH23" s="11"/>
      <c r="DI23" s="11"/>
      <c r="DJ23" s="11"/>
      <c r="DK23" s="12"/>
      <c r="DL23" s="12"/>
      <c r="DM23" s="11"/>
      <c r="DN23" s="11"/>
      <c r="DO23" s="11"/>
      <c r="DP23" s="11"/>
      <c r="DQ23" s="11"/>
      <c r="DR23" s="12"/>
      <c r="DS23" s="12"/>
      <c r="DT23" s="11"/>
      <c r="DU23" s="11"/>
      <c r="DV23" s="11"/>
      <c r="DW23" s="11"/>
    </row>
    <row r="24" spans="2:127" ht="31.2" x14ac:dyDescent="0.6">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2"/>
      <c r="AF24" s="12"/>
      <c r="AG24" s="11"/>
      <c r="AH24" s="11"/>
      <c r="AI24" s="11"/>
      <c r="AJ24" s="11"/>
      <c r="AK24" s="11"/>
      <c r="AL24" s="12"/>
      <c r="AM24" s="12"/>
      <c r="AN24" s="11"/>
      <c r="AO24" s="11"/>
      <c r="AP24" s="11"/>
      <c r="AQ24" s="11"/>
      <c r="AR24" s="11"/>
      <c r="AS24" s="12"/>
      <c r="AT24" s="12"/>
      <c r="AU24" s="11"/>
      <c r="AV24" s="11"/>
      <c r="AW24" s="11"/>
      <c r="AX24" s="11"/>
      <c r="AY24" s="11"/>
      <c r="AZ24" s="12"/>
      <c r="BA24" s="12"/>
      <c r="BB24" s="11"/>
      <c r="BC24" s="11"/>
      <c r="BD24" s="11"/>
      <c r="BE24" s="11"/>
      <c r="BF24" s="11"/>
      <c r="BG24" s="12"/>
      <c r="BH24" s="12"/>
      <c r="BI24" s="11"/>
      <c r="BJ24" s="11"/>
      <c r="BK24" s="11"/>
      <c r="BL24" s="11"/>
      <c r="BM24" s="11"/>
      <c r="BN24" s="12"/>
      <c r="BO24" s="12"/>
      <c r="BP24" s="11"/>
      <c r="BQ24" s="11"/>
      <c r="BR24" s="11"/>
      <c r="BS24" s="11"/>
      <c r="BT24" s="11"/>
      <c r="BU24" s="12"/>
      <c r="BV24" s="12"/>
      <c r="BW24" s="11"/>
      <c r="BX24" s="11"/>
      <c r="BY24" s="11"/>
      <c r="BZ24" s="11"/>
      <c r="CA24" s="11"/>
      <c r="CB24" s="12"/>
      <c r="CC24" s="12"/>
      <c r="CD24" s="11"/>
      <c r="CE24" s="11"/>
      <c r="CF24" s="11"/>
      <c r="CG24" s="11"/>
      <c r="CH24" s="11"/>
      <c r="CI24" s="12"/>
      <c r="CJ24" s="12"/>
      <c r="CK24" s="11"/>
      <c r="CL24" s="11"/>
      <c r="CM24" s="11"/>
      <c r="CN24" s="11"/>
      <c r="CO24" s="11"/>
      <c r="CP24" s="12"/>
      <c r="CQ24" s="12"/>
      <c r="CR24" s="11"/>
      <c r="CS24" s="11"/>
      <c r="CT24" s="11"/>
      <c r="CU24" s="11"/>
      <c r="CV24" s="11"/>
      <c r="CW24" s="12"/>
      <c r="CX24" s="12"/>
      <c r="CY24" s="11"/>
      <c r="CZ24" s="11"/>
      <c r="DA24" s="11"/>
      <c r="DB24" s="11"/>
      <c r="DC24" s="11"/>
      <c r="DD24" s="12"/>
      <c r="DE24" s="12"/>
      <c r="DF24" s="11"/>
      <c r="DG24" s="11"/>
      <c r="DH24" s="11"/>
      <c r="DI24" s="11"/>
      <c r="DJ24" s="11"/>
      <c r="DK24" s="12"/>
      <c r="DL24" s="12"/>
      <c r="DM24" s="11"/>
      <c r="DN24" s="11"/>
      <c r="DO24" s="11"/>
      <c r="DP24" s="11"/>
      <c r="DQ24" s="11"/>
      <c r="DR24" s="12"/>
      <c r="DS24" s="12"/>
      <c r="DT24" s="11"/>
      <c r="DU24" s="11"/>
      <c r="DV24" s="11"/>
      <c r="DW24" s="11"/>
    </row>
    <row r="25" spans="2:127" x14ac:dyDescent="0.3">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row>
    <row r="26" spans="2:127" x14ac:dyDescent="0.3">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row>
    <row r="27" spans="2:127" ht="31.2" x14ac:dyDescent="0.6">
      <c r="B27" s="11"/>
      <c r="C27" s="11"/>
      <c r="D27" s="11"/>
      <c r="E27" s="11"/>
      <c r="F27" s="11"/>
      <c r="G27" s="11"/>
      <c r="H27" s="11"/>
      <c r="I27" s="11"/>
      <c r="J27" s="11"/>
      <c r="K27" s="11"/>
      <c r="L27" s="11"/>
      <c r="N27" s="11"/>
      <c r="O27" s="11"/>
      <c r="P27" s="11"/>
      <c r="Q27" s="11"/>
      <c r="R27" s="11"/>
      <c r="S27" s="11"/>
      <c r="T27" s="11"/>
      <c r="U27" s="11"/>
      <c r="V27" s="11"/>
      <c r="W27" s="11"/>
      <c r="X27" s="11"/>
      <c r="Y27" s="11"/>
      <c r="Z27" s="11"/>
      <c r="AA27" s="11"/>
      <c r="AB27" s="11"/>
      <c r="AC27" s="11"/>
      <c r="AD27" s="11"/>
      <c r="AE27" s="12"/>
      <c r="AF27" s="12"/>
      <c r="AG27" s="11"/>
      <c r="AH27" s="11"/>
      <c r="AI27" s="11"/>
      <c r="AJ27" s="11"/>
      <c r="AK27" s="11"/>
      <c r="AL27" s="12"/>
      <c r="AM27" s="12"/>
      <c r="AN27" s="11"/>
      <c r="AO27" s="11"/>
      <c r="AP27" s="11"/>
      <c r="AQ27" s="11"/>
      <c r="AR27" s="11"/>
      <c r="AS27" s="12"/>
      <c r="AT27" s="12"/>
      <c r="AU27" s="11"/>
      <c r="AV27" s="11"/>
      <c r="AW27" s="11"/>
      <c r="AX27" s="11"/>
      <c r="AY27" s="11"/>
      <c r="AZ27" s="12"/>
      <c r="BA27" s="12"/>
      <c r="BB27" s="11"/>
      <c r="BC27" s="11"/>
      <c r="BD27" s="11"/>
      <c r="BE27" s="11"/>
      <c r="BF27" s="11"/>
      <c r="BG27" s="12"/>
      <c r="BH27" s="12"/>
      <c r="BI27" s="11"/>
      <c r="BJ27" s="11"/>
      <c r="BK27" s="11"/>
      <c r="BL27" s="11"/>
      <c r="BM27" s="11"/>
      <c r="BN27" s="12"/>
      <c r="BO27" s="12"/>
      <c r="BP27" s="11"/>
      <c r="BQ27" s="11"/>
      <c r="BR27" s="11"/>
      <c r="BS27" s="11"/>
      <c r="BT27" s="11"/>
      <c r="BU27" s="12"/>
      <c r="BV27" s="12"/>
      <c r="BW27" s="11"/>
      <c r="BX27" s="11"/>
      <c r="BY27" s="11"/>
      <c r="BZ27" s="11"/>
      <c r="CA27" s="11"/>
      <c r="CB27" s="12"/>
      <c r="CC27" s="12"/>
      <c r="CD27" s="11"/>
      <c r="CE27" s="11"/>
      <c r="CF27" s="11"/>
      <c r="CG27" s="11"/>
      <c r="CH27" s="11"/>
      <c r="CI27" s="12"/>
      <c r="CJ27" s="12"/>
      <c r="CK27" s="11"/>
      <c r="CL27" s="11"/>
      <c r="CM27" s="11"/>
      <c r="CN27" s="11"/>
      <c r="CO27" s="11"/>
      <c r="CP27" s="12"/>
      <c r="CQ27" s="12"/>
      <c r="CR27" s="11"/>
      <c r="CS27" s="11"/>
      <c r="CT27" s="11"/>
      <c r="CU27" s="11"/>
      <c r="CV27" s="11"/>
      <c r="CW27" s="12"/>
      <c r="CX27" s="12"/>
      <c r="CY27" s="11"/>
      <c r="CZ27" s="11"/>
      <c r="DA27" s="11"/>
      <c r="DB27" s="11"/>
      <c r="DC27" s="11"/>
      <c r="DD27" s="12"/>
      <c r="DE27" s="12"/>
      <c r="DF27" s="11"/>
      <c r="DG27" s="11"/>
      <c r="DH27" s="11"/>
      <c r="DI27" s="11"/>
      <c r="DJ27" s="11"/>
      <c r="DK27" s="12"/>
      <c r="DL27" s="12"/>
      <c r="DM27" s="11"/>
      <c r="DN27" s="11"/>
      <c r="DO27" s="11"/>
      <c r="DP27" s="11"/>
      <c r="DQ27" s="11"/>
      <c r="DR27" s="12"/>
      <c r="DS27" s="12"/>
      <c r="DT27" s="11"/>
      <c r="DU27" s="11"/>
      <c r="DV27" s="11"/>
      <c r="DW27" s="11"/>
    </row>
    <row r="28" spans="2:127" ht="31.2" x14ac:dyDescent="0.6">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2"/>
      <c r="AF28" s="12"/>
      <c r="AG28" s="11"/>
      <c r="AH28" s="11"/>
      <c r="AI28" s="11"/>
      <c r="AJ28" s="11"/>
      <c r="AK28" s="11"/>
      <c r="AL28" s="12"/>
      <c r="AM28" s="12"/>
      <c r="AN28" s="11"/>
      <c r="AO28" s="11"/>
      <c r="AP28" s="11"/>
      <c r="AQ28" s="11"/>
      <c r="AR28" s="11"/>
      <c r="AS28" s="12"/>
      <c r="AT28" s="12"/>
      <c r="AU28" s="11"/>
      <c r="AV28" s="11"/>
      <c r="AW28" s="11"/>
      <c r="AX28" s="11"/>
      <c r="AY28" s="11"/>
      <c r="AZ28" s="12"/>
      <c r="BA28" s="12"/>
      <c r="BB28" s="11"/>
      <c r="BC28" s="11"/>
      <c r="BD28" s="11"/>
      <c r="BE28" s="11"/>
      <c r="BF28" s="11"/>
      <c r="BG28" s="12"/>
      <c r="BH28" s="12"/>
      <c r="BI28" s="11"/>
      <c r="BJ28" s="11"/>
      <c r="BK28" s="11"/>
      <c r="BL28" s="11"/>
      <c r="BM28" s="11"/>
      <c r="BN28" s="12"/>
      <c r="BO28" s="12"/>
      <c r="BP28" s="11"/>
      <c r="BQ28" s="11"/>
      <c r="BR28" s="11"/>
      <c r="BS28" s="11"/>
      <c r="BT28" s="11"/>
      <c r="BU28" s="12"/>
      <c r="BV28" s="12"/>
      <c r="BW28" s="11"/>
      <c r="BX28" s="11"/>
      <c r="BY28" s="11"/>
      <c r="BZ28" s="11"/>
      <c r="CA28" s="11"/>
      <c r="CB28" s="12"/>
      <c r="CC28" s="12"/>
      <c r="CD28" s="11"/>
      <c r="CE28" s="11"/>
      <c r="CF28" s="11"/>
      <c r="CG28" s="11"/>
      <c r="CH28" s="11"/>
      <c r="CI28" s="12"/>
      <c r="CJ28" s="12"/>
      <c r="CK28" s="11"/>
      <c r="CL28" s="11"/>
      <c r="CM28" s="11"/>
      <c r="CN28" s="11"/>
      <c r="CO28" s="11"/>
      <c r="CP28" s="12"/>
      <c r="CQ28" s="12"/>
      <c r="CR28" s="11"/>
      <c r="CS28" s="11"/>
      <c r="CT28" s="11"/>
      <c r="CU28" s="11"/>
      <c r="CV28" s="11"/>
      <c r="CW28" s="12"/>
      <c r="CX28" s="12"/>
      <c r="CY28" s="11"/>
      <c r="CZ28" s="11"/>
      <c r="DA28" s="11"/>
      <c r="DB28" s="11"/>
      <c r="DC28" s="11"/>
      <c r="DD28" s="12"/>
      <c r="DE28" s="12"/>
      <c r="DF28" s="11"/>
      <c r="DG28" s="11"/>
      <c r="DH28" s="11"/>
      <c r="DI28" s="11"/>
      <c r="DJ28" s="11"/>
      <c r="DK28" s="12"/>
      <c r="DL28" s="12"/>
      <c r="DM28" s="11"/>
      <c r="DN28" s="11"/>
      <c r="DO28" s="11"/>
      <c r="DP28" s="11"/>
      <c r="DQ28" s="11"/>
      <c r="DR28" s="12"/>
      <c r="DS28" s="12"/>
      <c r="DT28" s="11"/>
      <c r="DU28" s="11"/>
      <c r="DV28" s="11"/>
      <c r="DW28" s="11"/>
    </row>
    <row r="29" spans="2:127" ht="31.2" x14ac:dyDescent="0.6">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2"/>
      <c r="AF29" s="12"/>
      <c r="AG29" s="11"/>
      <c r="AH29" s="11"/>
      <c r="AI29" s="11"/>
      <c r="AJ29" s="11"/>
      <c r="AK29" s="11"/>
      <c r="AL29" s="12"/>
      <c r="AM29" s="12"/>
      <c r="AN29" s="11"/>
      <c r="AO29" s="11"/>
      <c r="AP29" s="11"/>
      <c r="AQ29" s="11"/>
      <c r="AR29" s="11"/>
      <c r="AS29" s="12"/>
      <c r="AT29" s="12"/>
      <c r="AU29" s="11"/>
      <c r="AV29" s="11"/>
      <c r="AW29" s="11"/>
      <c r="AX29" s="11"/>
      <c r="AY29" s="11"/>
      <c r="AZ29" s="12"/>
      <c r="BA29" s="12"/>
      <c r="BB29" s="11"/>
      <c r="BC29" s="11"/>
      <c r="BD29" s="11"/>
      <c r="BE29" s="11"/>
      <c r="BF29" s="11"/>
      <c r="BG29" s="12"/>
      <c r="BH29" s="12"/>
      <c r="BI29" s="11"/>
      <c r="BJ29" s="11"/>
      <c r="BK29" s="11"/>
      <c r="BL29" s="11"/>
      <c r="BM29" s="11"/>
      <c r="BN29" s="12"/>
      <c r="BO29" s="12"/>
      <c r="BP29" s="11"/>
      <c r="BQ29" s="11"/>
      <c r="BR29" s="11"/>
      <c r="BS29" s="11"/>
      <c r="BT29" s="11"/>
      <c r="BU29" s="12"/>
      <c r="BV29" s="12"/>
      <c r="BW29" s="11"/>
      <c r="BX29" s="11"/>
      <c r="BY29" s="11"/>
      <c r="BZ29" s="11"/>
      <c r="CA29" s="11"/>
      <c r="CB29" s="12"/>
      <c r="CC29" s="12"/>
      <c r="CD29" s="11"/>
      <c r="CE29" s="11"/>
      <c r="CF29" s="11"/>
      <c r="CG29" s="11"/>
      <c r="CH29" s="11"/>
      <c r="CI29" s="12"/>
      <c r="CJ29" s="12"/>
      <c r="CK29" s="11"/>
      <c r="CL29" s="11"/>
      <c r="CM29" s="11"/>
      <c r="CN29" s="11"/>
      <c r="CO29" s="11"/>
      <c r="CP29" s="12"/>
      <c r="CQ29" s="12"/>
      <c r="CR29" s="11"/>
      <c r="CS29" s="11"/>
      <c r="CT29" s="11"/>
      <c r="CU29" s="11"/>
      <c r="CV29" s="11"/>
      <c r="CW29" s="12"/>
      <c r="CX29" s="12"/>
      <c r="CY29" s="11"/>
      <c r="CZ29" s="11"/>
      <c r="DA29" s="11"/>
      <c r="DB29" s="11"/>
      <c r="DC29" s="11"/>
      <c r="DD29" s="12"/>
      <c r="DE29" s="12"/>
      <c r="DF29" s="11"/>
      <c r="DG29" s="11"/>
      <c r="DH29" s="11"/>
      <c r="DI29" s="11"/>
      <c r="DJ29" s="11"/>
      <c r="DK29" s="12"/>
      <c r="DL29" s="12"/>
      <c r="DM29" s="11"/>
      <c r="DN29" s="11"/>
      <c r="DO29" s="11"/>
      <c r="DP29" s="11"/>
      <c r="DQ29" s="11"/>
      <c r="DR29" s="12"/>
      <c r="DS29" s="12"/>
      <c r="DT29" s="11"/>
      <c r="DU29" s="11"/>
      <c r="DV29" s="11"/>
      <c r="DW29" s="11"/>
    </row>
    <row r="30" spans="2:127" ht="31.2" x14ac:dyDescent="0.6">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2"/>
      <c r="AF30" s="12"/>
      <c r="AG30" s="11"/>
      <c r="AH30" s="11"/>
      <c r="AI30" s="11"/>
      <c r="AJ30" s="11"/>
      <c r="AK30" s="11"/>
      <c r="AL30" s="12"/>
      <c r="AM30" s="12"/>
      <c r="AN30" s="11"/>
      <c r="AO30" s="11"/>
      <c r="AP30" s="11"/>
      <c r="AQ30" s="11"/>
      <c r="AR30" s="11"/>
      <c r="AS30" s="12"/>
      <c r="AT30" s="12"/>
      <c r="AU30" s="11"/>
      <c r="AV30" s="11"/>
      <c r="AW30" s="11"/>
      <c r="AX30" s="11"/>
      <c r="AY30" s="11"/>
      <c r="AZ30" s="12"/>
      <c r="BA30" s="12"/>
      <c r="BB30" s="11"/>
      <c r="BC30" s="11"/>
      <c r="BD30" s="11"/>
      <c r="BE30" s="11"/>
      <c r="BF30" s="11"/>
      <c r="BG30" s="12"/>
      <c r="BH30" s="12"/>
      <c r="BI30" s="11"/>
      <c r="BJ30" s="11"/>
      <c r="BK30" s="11"/>
      <c r="BL30" s="11"/>
      <c r="BM30" s="11"/>
      <c r="BN30" s="12"/>
      <c r="BO30" s="12"/>
      <c r="BP30" s="11"/>
      <c r="BQ30" s="11"/>
      <c r="BR30" s="11"/>
      <c r="BS30" s="11"/>
      <c r="BT30" s="11"/>
      <c r="BU30" s="12"/>
      <c r="BV30" s="12"/>
      <c r="BW30" s="11"/>
      <c r="BX30" s="11"/>
      <c r="BY30" s="11"/>
      <c r="BZ30" s="11"/>
      <c r="CA30" s="11"/>
      <c r="CB30" s="12"/>
      <c r="CC30" s="12"/>
      <c r="CD30" s="11"/>
      <c r="CE30" s="11"/>
      <c r="CF30" s="11"/>
      <c r="CG30" s="11"/>
      <c r="CH30" s="11"/>
      <c r="CI30" s="12"/>
      <c r="CJ30" s="12"/>
      <c r="CK30" s="11"/>
      <c r="CL30" s="11"/>
      <c r="CM30" s="11"/>
      <c r="CN30" s="11"/>
      <c r="CO30" s="11"/>
      <c r="CP30" s="12"/>
      <c r="CQ30" s="12"/>
      <c r="CR30" s="11"/>
      <c r="CS30" s="11"/>
      <c r="CT30" s="11"/>
      <c r="CU30" s="11"/>
      <c r="CV30" s="11"/>
      <c r="CW30" s="12"/>
      <c r="CX30" s="12"/>
      <c r="CY30" s="11"/>
      <c r="CZ30" s="11"/>
      <c r="DA30" s="11"/>
      <c r="DB30" s="11"/>
      <c r="DC30" s="11"/>
      <c r="DD30" s="12"/>
      <c r="DE30" s="12"/>
      <c r="DF30" s="11"/>
      <c r="DG30" s="11"/>
      <c r="DH30" s="11"/>
      <c r="DI30" s="11"/>
      <c r="DJ30" s="11"/>
      <c r="DK30" s="12"/>
      <c r="DL30" s="12"/>
      <c r="DM30" s="11"/>
      <c r="DN30" s="11"/>
      <c r="DO30" s="11"/>
      <c r="DP30" s="11"/>
      <c r="DQ30" s="11"/>
      <c r="DR30" s="12"/>
      <c r="DS30" s="12"/>
      <c r="DT30" s="11"/>
      <c r="DU30" s="11"/>
      <c r="DV30" s="11"/>
      <c r="DW30" s="11"/>
    </row>
    <row r="31" spans="2:127" ht="31.2" x14ac:dyDescent="0.6">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2"/>
      <c r="AF31" s="12"/>
      <c r="AG31" s="11"/>
      <c r="AH31" s="11"/>
      <c r="AI31" s="11"/>
      <c r="AJ31" s="11"/>
      <c r="AK31" s="11"/>
      <c r="AL31" s="12"/>
      <c r="AM31" s="12"/>
      <c r="AN31" s="11"/>
      <c r="AO31" s="11"/>
      <c r="AP31" s="11"/>
      <c r="AQ31" s="11"/>
      <c r="AR31" s="11"/>
      <c r="AS31" s="12"/>
      <c r="AT31" s="12"/>
      <c r="AU31" s="11"/>
      <c r="AV31" s="11"/>
      <c r="AW31" s="11"/>
      <c r="AX31" s="11"/>
      <c r="AY31" s="11"/>
      <c r="AZ31" s="12"/>
      <c r="BA31" s="12"/>
      <c r="BB31" s="11"/>
      <c r="BC31" s="11"/>
      <c r="BD31" s="11"/>
      <c r="BE31" s="11"/>
      <c r="BF31" s="11"/>
      <c r="BG31" s="12"/>
      <c r="BH31" s="12"/>
      <c r="BI31" s="11"/>
      <c r="BJ31" s="11"/>
      <c r="BK31" s="11"/>
      <c r="BL31" s="11"/>
      <c r="BM31" s="11"/>
      <c r="BN31" s="12"/>
      <c r="BO31" s="12"/>
      <c r="BP31" s="11"/>
      <c r="BQ31" s="11"/>
      <c r="BR31" s="11"/>
      <c r="BS31" s="11"/>
      <c r="BT31" s="11"/>
      <c r="BU31" s="12"/>
      <c r="BV31" s="12"/>
      <c r="BW31" s="11"/>
      <c r="BX31" s="11"/>
      <c r="BY31" s="11"/>
      <c r="BZ31" s="11"/>
      <c r="CA31" s="11"/>
      <c r="CB31" s="12"/>
      <c r="CC31" s="12"/>
      <c r="CD31" s="11"/>
      <c r="CE31" s="11"/>
      <c r="CF31" s="11"/>
      <c r="CG31" s="11"/>
      <c r="CH31" s="11"/>
      <c r="CI31" s="12"/>
      <c r="CJ31" s="12"/>
      <c r="CK31" s="11"/>
      <c r="CL31" s="11"/>
      <c r="CM31" s="11"/>
      <c r="CN31" s="11"/>
      <c r="CO31" s="11"/>
      <c r="CP31" s="12"/>
      <c r="CQ31" s="12"/>
      <c r="CR31" s="11"/>
      <c r="CS31" s="11"/>
      <c r="CT31" s="11"/>
      <c r="CU31" s="11"/>
      <c r="CV31" s="11"/>
      <c r="CW31" s="12"/>
      <c r="CX31" s="12"/>
      <c r="CY31" s="11"/>
      <c r="CZ31" s="11"/>
      <c r="DA31" s="11"/>
      <c r="DB31" s="11"/>
      <c r="DC31" s="11"/>
      <c r="DD31" s="12"/>
      <c r="DE31" s="12"/>
      <c r="DF31" s="11"/>
      <c r="DG31" s="11"/>
      <c r="DH31" s="11"/>
      <c r="DI31" s="11"/>
      <c r="DJ31" s="11"/>
      <c r="DK31" s="12"/>
      <c r="DL31" s="12"/>
      <c r="DM31" s="11"/>
      <c r="DN31" s="11"/>
      <c r="DO31" s="11"/>
      <c r="DP31" s="11"/>
      <c r="DQ31" s="11"/>
      <c r="DR31" s="12"/>
      <c r="DS31" s="12"/>
      <c r="DT31" s="11"/>
      <c r="DU31" s="11"/>
      <c r="DV31" s="11"/>
      <c r="DW31" s="11"/>
    </row>
    <row r="32" spans="2:127" ht="31.2" x14ac:dyDescent="0.6">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2"/>
      <c r="AF32" s="12"/>
      <c r="AG32" s="11"/>
      <c r="AH32" s="11"/>
      <c r="AI32" s="11"/>
      <c r="AJ32" s="11"/>
      <c r="AK32" s="11"/>
      <c r="AL32" s="12"/>
      <c r="AM32" s="12"/>
      <c r="AN32" s="11"/>
      <c r="AO32" s="11"/>
      <c r="AP32" s="11"/>
      <c r="AQ32" s="11"/>
      <c r="AR32" s="11"/>
      <c r="AS32" s="12"/>
      <c r="AT32" s="12"/>
      <c r="AU32" s="11"/>
      <c r="AV32" s="11"/>
      <c r="AW32" s="11"/>
      <c r="AX32" s="11"/>
      <c r="AY32" s="11"/>
      <c r="AZ32" s="12"/>
      <c r="BA32" s="12"/>
      <c r="BB32" s="11"/>
      <c r="BC32" s="11"/>
      <c r="BD32" s="11"/>
      <c r="BE32" s="11"/>
      <c r="BF32" s="11"/>
      <c r="BG32" s="12"/>
      <c r="BH32" s="12"/>
      <c r="BI32" s="11"/>
      <c r="BJ32" s="11"/>
      <c r="BK32" s="11"/>
      <c r="BL32" s="11"/>
      <c r="BM32" s="11"/>
      <c r="BN32" s="12"/>
      <c r="BO32" s="12"/>
      <c r="BP32" s="11"/>
      <c r="BQ32" s="11"/>
      <c r="BR32" s="11"/>
      <c r="BS32" s="11"/>
      <c r="BT32" s="11"/>
      <c r="BU32" s="12"/>
      <c r="BV32" s="12"/>
      <c r="BW32" s="11"/>
      <c r="BX32" s="11"/>
      <c r="BY32" s="11"/>
      <c r="BZ32" s="11"/>
      <c r="CA32" s="11"/>
      <c r="CB32" s="12"/>
      <c r="CC32" s="12"/>
      <c r="CD32" s="11"/>
      <c r="CE32" s="11"/>
      <c r="CF32" s="11"/>
      <c r="CG32" s="11"/>
      <c r="CH32" s="11"/>
      <c r="CI32" s="12"/>
      <c r="CJ32" s="12"/>
      <c r="CK32" s="11"/>
      <c r="CL32" s="11"/>
      <c r="CM32" s="11"/>
      <c r="CN32" s="11"/>
      <c r="CO32" s="11"/>
      <c r="CP32" s="12"/>
      <c r="CQ32" s="12"/>
      <c r="CR32" s="11"/>
      <c r="CS32" s="11"/>
      <c r="CT32" s="11"/>
      <c r="CU32" s="11"/>
      <c r="CV32" s="11"/>
      <c r="CW32" s="12"/>
      <c r="CX32" s="12"/>
      <c r="CY32" s="11"/>
      <c r="CZ32" s="11"/>
      <c r="DA32" s="11"/>
      <c r="DB32" s="11"/>
      <c r="DC32" s="11"/>
      <c r="DD32" s="12"/>
      <c r="DE32" s="12"/>
      <c r="DF32" s="11"/>
      <c r="DG32" s="11"/>
      <c r="DH32" s="11"/>
      <c r="DI32" s="11"/>
      <c r="DJ32" s="11"/>
      <c r="DK32" s="12"/>
      <c r="DL32" s="12"/>
      <c r="DM32" s="11"/>
      <c r="DN32" s="11"/>
      <c r="DO32" s="11"/>
      <c r="DP32" s="11"/>
      <c r="DQ32" s="11"/>
      <c r="DR32" s="12"/>
      <c r="DS32" s="12"/>
      <c r="DT32" s="11"/>
      <c r="DU32" s="11"/>
      <c r="DV32" s="11"/>
      <c r="DW32" s="11"/>
    </row>
    <row r="33" spans="2:127" ht="31.2" x14ac:dyDescent="0.6">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2"/>
      <c r="AF33" s="12"/>
      <c r="AG33" s="11"/>
      <c r="AH33" s="11"/>
      <c r="AI33" s="11"/>
      <c r="AJ33" s="11"/>
      <c r="AK33" s="11"/>
      <c r="AL33" s="12"/>
      <c r="AM33" s="12"/>
      <c r="AN33" s="11"/>
      <c r="AO33" s="11"/>
      <c r="AP33" s="11"/>
      <c r="AQ33" s="11"/>
      <c r="AR33" s="11"/>
      <c r="AS33" s="12"/>
      <c r="AT33" s="12"/>
      <c r="AU33" s="11"/>
      <c r="AV33" s="11"/>
      <c r="AW33" s="11"/>
      <c r="AX33" s="11"/>
      <c r="AY33" s="11"/>
      <c r="AZ33" s="12"/>
      <c r="BA33" s="12"/>
      <c r="BB33" s="11"/>
      <c r="BC33" s="11"/>
      <c r="BD33" s="11"/>
      <c r="BE33" s="11"/>
      <c r="BF33" s="11"/>
      <c r="BG33" s="12"/>
      <c r="BH33" s="12"/>
      <c r="BI33" s="11"/>
      <c r="BJ33" s="11"/>
      <c r="BK33" s="11"/>
      <c r="BL33" s="11"/>
      <c r="BM33" s="11"/>
      <c r="BN33" s="12"/>
      <c r="BO33" s="12"/>
      <c r="BP33" s="11"/>
      <c r="BQ33" s="11"/>
      <c r="BR33" s="11"/>
      <c r="BS33" s="11"/>
      <c r="BT33" s="11"/>
      <c r="BU33" s="12"/>
      <c r="BV33" s="12"/>
      <c r="BW33" s="11"/>
      <c r="BX33" s="11"/>
      <c r="BY33" s="11"/>
      <c r="BZ33" s="11"/>
      <c r="CA33" s="11"/>
      <c r="CB33" s="12"/>
      <c r="CC33" s="12"/>
      <c r="CD33" s="11"/>
      <c r="CE33" s="11"/>
      <c r="CF33" s="11"/>
      <c r="CG33" s="11"/>
      <c r="CH33" s="11"/>
      <c r="CI33" s="12"/>
      <c r="CJ33" s="12"/>
      <c r="CK33" s="11"/>
      <c r="CL33" s="11"/>
      <c r="CM33" s="11"/>
      <c r="CN33" s="11"/>
      <c r="CO33" s="11"/>
      <c r="CP33" s="12"/>
      <c r="CQ33" s="12"/>
      <c r="CR33" s="11"/>
      <c r="CS33" s="11"/>
      <c r="CT33" s="11"/>
      <c r="CU33" s="11"/>
      <c r="CV33" s="11"/>
      <c r="CW33" s="12"/>
      <c r="CX33" s="12"/>
      <c r="CY33" s="11"/>
      <c r="CZ33" s="11"/>
      <c r="DA33" s="11"/>
      <c r="DB33" s="11"/>
      <c r="DC33" s="11"/>
      <c r="DD33" s="12"/>
      <c r="DE33" s="12"/>
      <c r="DF33" s="11"/>
      <c r="DG33" s="11"/>
      <c r="DH33" s="11"/>
      <c r="DI33" s="11"/>
      <c r="DJ33" s="11"/>
      <c r="DK33" s="12"/>
      <c r="DL33" s="12"/>
      <c r="DM33" s="11"/>
      <c r="DN33" s="11"/>
      <c r="DO33" s="11"/>
      <c r="DP33" s="11"/>
      <c r="DQ33" s="11"/>
      <c r="DR33" s="12"/>
      <c r="DS33" s="12"/>
      <c r="DT33" s="11"/>
      <c r="DU33" s="11"/>
      <c r="DV33" s="11"/>
      <c r="DW33" s="11"/>
    </row>
    <row r="34" spans="2:127" x14ac:dyDescent="0.3">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row>
    <row r="35" spans="2:127" x14ac:dyDescent="0.3">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row>
    <row r="36" spans="2:127" x14ac:dyDescent="0.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row>
    <row r="37" spans="2:127" x14ac:dyDescent="0.3">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row>
    <row r="38" spans="2:127" x14ac:dyDescent="0.3">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row>
    <row r="39" spans="2:127" x14ac:dyDescent="0.3">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row>
    <row r="40" spans="2:127" x14ac:dyDescent="0.3">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row>
    <row r="41" spans="2:127" x14ac:dyDescent="0.3">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row>
    <row r="42" spans="2:127" x14ac:dyDescent="0.3">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row>
    <row r="43" spans="2:127" x14ac:dyDescent="0.3">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row>
    <row r="44" spans="2:127" x14ac:dyDescent="0.3">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row>
    <row r="45" spans="2:127" x14ac:dyDescent="0.3">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row>
    <row r="46" spans="2:127" x14ac:dyDescent="0.3">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row>
    <row r="47" spans="2:127" x14ac:dyDescent="0.3">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row>
    <row r="48" spans="2:127" x14ac:dyDescent="0.3">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row>
    <row r="49" spans="2:127" x14ac:dyDescent="0.3">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row>
    <row r="50" spans="2:127" x14ac:dyDescent="0.3">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row>
    <row r="51" spans="2:127" x14ac:dyDescent="0.3">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row>
    <row r="52" spans="2:127" x14ac:dyDescent="0.3">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row>
    <row r="53" spans="2:127" x14ac:dyDescent="0.3">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row>
    <row r="54" spans="2:127" x14ac:dyDescent="0.3">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row>
    <row r="55" spans="2:127" x14ac:dyDescent="0.3">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row>
    <row r="56" spans="2:127" x14ac:dyDescent="0.3">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row>
    <row r="57" spans="2:127" x14ac:dyDescent="0.3">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row>
    <row r="58" spans="2:127" x14ac:dyDescent="0.3">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row>
    <row r="59" spans="2:127" x14ac:dyDescent="0.3">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row>
    <row r="60" spans="2:127" x14ac:dyDescent="0.3">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row>
    <row r="61" spans="2:127" x14ac:dyDescent="0.3">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row>
    <row r="62" spans="2:127" x14ac:dyDescent="0.3">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row>
    <row r="63" spans="2:127" x14ac:dyDescent="0.3">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row>
    <row r="64" spans="2:127" x14ac:dyDescent="0.3">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row>
    <row r="65" spans="2:127" x14ac:dyDescent="0.3">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row>
    <row r="66" spans="2:127" x14ac:dyDescent="0.3">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row>
    <row r="67" spans="2:127" x14ac:dyDescent="0.3">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row>
    <row r="68" spans="2:127" x14ac:dyDescent="0.3">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row>
    <row r="69" spans="2:127" x14ac:dyDescent="0.3">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row>
    <row r="70" spans="2:127" x14ac:dyDescent="0.3">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row>
    <row r="71" spans="2:127" x14ac:dyDescent="0.3">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row>
    <row r="72" spans="2:127" x14ac:dyDescent="0.3">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row>
    <row r="73" spans="2:127" x14ac:dyDescent="0.3">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row>
    <row r="74" spans="2:127" x14ac:dyDescent="0.3">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row>
    <row r="75" spans="2:127" x14ac:dyDescent="0.3">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row>
    <row r="76" spans="2:127" x14ac:dyDescent="0.3">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row>
    <row r="77" spans="2:127" x14ac:dyDescent="0.3">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row>
    <row r="78" spans="2:127" x14ac:dyDescent="0.3">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row>
    <row r="79" spans="2:127" x14ac:dyDescent="0.3">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row>
    <row r="80" spans="2:127" x14ac:dyDescent="0.3">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row>
    <row r="81" spans="2:127" x14ac:dyDescent="0.3">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row>
    <row r="82" spans="2:127" x14ac:dyDescent="0.3">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row>
    <row r="83" spans="2:127" x14ac:dyDescent="0.3">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row>
    <row r="84" spans="2:127" x14ac:dyDescent="0.3">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row>
    <row r="85" spans="2:127" x14ac:dyDescent="0.3">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row>
    <row r="86" spans="2:127" x14ac:dyDescent="0.3">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row>
    <row r="87" spans="2:127" x14ac:dyDescent="0.3">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row>
    <row r="88" spans="2:127" x14ac:dyDescent="0.3">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row>
    <row r="89" spans="2:127" x14ac:dyDescent="0.3">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row>
    <row r="90" spans="2:127" x14ac:dyDescent="0.3">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row>
    <row r="91" spans="2:127" x14ac:dyDescent="0.3">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row>
    <row r="92" spans="2:127" x14ac:dyDescent="0.3">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row>
    <row r="93" spans="2:127" x14ac:dyDescent="0.3">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row>
    <row r="94" spans="2:127" x14ac:dyDescent="0.3">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row>
    <row r="95" spans="2:127" x14ac:dyDescent="0.3">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row>
    <row r="96" spans="2:127" x14ac:dyDescent="0.3">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row>
    <row r="97" spans="2:127" x14ac:dyDescent="0.3">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row>
    <row r="98" spans="2:127" x14ac:dyDescent="0.3">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row>
    <row r="99" spans="2:127" x14ac:dyDescent="0.3">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row>
    <row r="100" spans="2:127" x14ac:dyDescent="0.3">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row>
    <row r="101" spans="2:127" x14ac:dyDescent="0.3">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row>
    <row r="102" spans="2:127" x14ac:dyDescent="0.3">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row>
    <row r="103" spans="2:127" x14ac:dyDescent="0.3">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row>
    <row r="104" spans="2:127" x14ac:dyDescent="0.3">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row>
    <row r="105" spans="2:127" x14ac:dyDescent="0.3">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row>
    <row r="106" spans="2:127" x14ac:dyDescent="0.3">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row>
    <row r="107" spans="2:127" x14ac:dyDescent="0.3">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row>
    <row r="108" spans="2:127" x14ac:dyDescent="0.3">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row>
    <row r="109" spans="2:127" x14ac:dyDescent="0.3">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row>
    <row r="110" spans="2:127" x14ac:dyDescent="0.3">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row>
    <row r="111" spans="2:127" x14ac:dyDescent="0.3">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row>
    <row r="112" spans="2:127" x14ac:dyDescent="0.3">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row>
    <row r="113" spans="2:127" x14ac:dyDescent="0.3">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row>
    <row r="114" spans="2:127" x14ac:dyDescent="0.3">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row>
    <row r="115" spans="2:127" x14ac:dyDescent="0.3">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row>
    <row r="116" spans="2:127" x14ac:dyDescent="0.3">
      <c r="B116" s="11"/>
    </row>
  </sheetData>
  <mergeCells count="1">
    <mergeCell ref="B15:K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9"/>
  </sheetPr>
  <dimension ref="A1:G64"/>
  <sheetViews>
    <sheetView showGridLines="0" zoomScale="90" zoomScaleNormal="90" workbookViewId="0">
      <selection activeCell="I9" sqref="I9"/>
    </sheetView>
  </sheetViews>
  <sheetFormatPr baseColWidth="10" defaultColWidth="9.33203125" defaultRowHeight="13.8" x14ac:dyDescent="0.25"/>
  <cols>
    <col min="1" max="1" width="9.33203125" style="3"/>
    <col min="2" max="3" width="39.6640625" style="3" customWidth="1"/>
    <col min="4" max="4" width="11.44140625" style="3" bestFit="1" customWidth="1"/>
    <col min="5" max="6" width="9" style="3" bestFit="1" customWidth="1"/>
    <col min="7" max="7" width="10.33203125" style="3" customWidth="1"/>
    <col min="8" max="16384" width="9.33203125" style="3"/>
  </cols>
  <sheetData>
    <row r="1" spans="1:7" x14ac:dyDescent="0.25">
      <c r="A1" s="24"/>
    </row>
    <row r="3" spans="1:7" ht="45" customHeight="1" x14ac:dyDescent="0.25">
      <c r="A3" s="831" t="s">
        <v>176</v>
      </c>
      <c r="B3" s="831"/>
      <c r="C3" s="831"/>
      <c r="D3" s="831"/>
      <c r="E3" s="831"/>
      <c r="F3" s="831"/>
      <c r="G3" s="831"/>
    </row>
    <row r="4" spans="1:7" x14ac:dyDescent="0.25">
      <c r="A4" s="828" t="s">
        <v>177</v>
      </c>
      <c r="B4" s="829"/>
      <c r="C4" s="829"/>
      <c r="D4" s="829"/>
      <c r="E4" s="829"/>
      <c r="F4" s="829"/>
      <c r="G4" s="830"/>
    </row>
    <row r="5" spans="1:7" ht="20.399999999999999" x14ac:dyDescent="0.25">
      <c r="A5" s="469" t="s">
        <v>178</v>
      </c>
      <c r="B5" s="470" t="s">
        <v>179</v>
      </c>
      <c r="C5" s="469" t="s">
        <v>180</v>
      </c>
      <c r="D5" s="471">
        <v>2020</v>
      </c>
      <c r="E5" s="471">
        <v>2021</v>
      </c>
      <c r="F5" s="471">
        <v>2022</v>
      </c>
      <c r="G5" s="472" t="s">
        <v>181</v>
      </c>
    </row>
    <row r="6" spans="1:7" x14ac:dyDescent="0.25">
      <c r="A6" s="69">
        <v>1.1000000000000001</v>
      </c>
      <c r="B6" s="43" t="s">
        <v>182</v>
      </c>
      <c r="C6" s="44" t="s">
        <v>183</v>
      </c>
      <c r="D6" s="228">
        <v>15275</v>
      </c>
      <c r="E6" s="229">
        <v>16492</v>
      </c>
      <c r="F6" s="230">
        <v>16567</v>
      </c>
      <c r="G6" s="78">
        <v>5.0000000000000001E-3</v>
      </c>
    </row>
    <row r="7" spans="1:7" x14ac:dyDescent="0.25">
      <c r="A7" s="69">
        <v>1.2</v>
      </c>
      <c r="B7" s="43" t="s">
        <v>184</v>
      </c>
      <c r="C7" s="68" t="s">
        <v>185</v>
      </c>
      <c r="D7" s="231">
        <v>6.4399999999999999E-2</v>
      </c>
      <c r="E7" s="232">
        <v>0.125</v>
      </c>
      <c r="F7" s="233">
        <v>0.1255</v>
      </c>
      <c r="G7" s="79">
        <v>4.0000000000000001E-3</v>
      </c>
    </row>
    <row r="8" spans="1:7" x14ac:dyDescent="0.25">
      <c r="A8" s="45">
        <v>2.1</v>
      </c>
      <c r="B8" s="46" t="s">
        <v>106</v>
      </c>
      <c r="C8" s="47" t="s">
        <v>186</v>
      </c>
      <c r="D8" s="234">
        <v>315857</v>
      </c>
      <c r="E8" s="175">
        <v>324300</v>
      </c>
      <c r="F8" s="235">
        <v>330357</v>
      </c>
      <c r="G8" s="79">
        <v>1.9E-2</v>
      </c>
    </row>
    <row r="9" spans="1:7" ht="31.95" customHeight="1" x14ac:dyDescent="0.25">
      <c r="A9" s="69">
        <v>3.1</v>
      </c>
      <c r="B9" s="43" t="s">
        <v>187</v>
      </c>
      <c r="C9" s="68" t="s">
        <v>188</v>
      </c>
      <c r="D9" s="234">
        <v>213463</v>
      </c>
      <c r="E9" s="175">
        <v>242358</v>
      </c>
      <c r="F9" s="235">
        <v>289483</v>
      </c>
      <c r="G9" s="79">
        <v>0.19400000000000001</v>
      </c>
    </row>
    <row r="10" spans="1:7" ht="20.399999999999999" x14ac:dyDescent="0.25">
      <c r="A10" s="69">
        <v>4.0999999999999996</v>
      </c>
      <c r="B10" s="43" t="s">
        <v>189</v>
      </c>
      <c r="C10" s="68" t="s">
        <v>190</v>
      </c>
      <c r="D10" s="234">
        <v>213463</v>
      </c>
      <c r="E10" s="175">
        <v>242358</v>
      </c>
      <c r="F10" s="235">
        <v>289483</v>
      </c>
      <c r="G10" s="79">
        <v>0.19400000000000001</v>
      </c>
    </row>
    <row r="11" spans="1:7" ht="15" customHeight="1" x14ac:dyDescent="0.25">
      <c r="A11" s="826">
        <v>4.2</v>
      </c>
      <c r="B11" s="193" t="s">
        <v>191</v>
      </c>
      <c r="C11" s="192" t="s">
        <v>192</v>
      </c>
      <c r="D11" s="234">
        <v>213463</v>
      </c>
      <c r="E11" s="175">
        <v>242358</v>
      </c>
      <c r="F11" s="235">
        <v>289483</v>
      </c>
      <c r="G11" s="79">
        <v>0.19400000000000001</v>
      </c>
    </row>
    <row r="12" spans="1:7" x14ac:dyDescent="0.25">
      <c r="A12" s="827"/>
      <c r="B12" s="194" t="s">
        <v>193</v>
      </c>
      <c r="C12" s="50" t="s">
        <v>194</v>
      </c>
      <c r="D12" s="234">
        <v>163296</v>
      </c>
      <c r="E12" s="175">
        <v>232101</v>
      </c>
      <c r="F12" s="235">
        <v>276269</v>
      </c>
      <c r="G12" s="79">
        <v>0.19</v>
      </c>
    </row>
    <row r="13" spans="1:7" ht="20.399999999999999" x14ac:dyDescent="0.25">
      <c r="A13" s="48">
        <v>4.3</v>
      </c>
      <c r="B13" s="49" t="s">
        <v>195</v>
      </c>
      <c r="C13" s="50" t="s">
        <v>196</v>
      </c>
      <c r="D13" s="236">
        <v>1.26E-2</v>
      </c>
      <c r="E13" s="237">
        <v>1.34E-2</v>
      </c>
      <c r="F13" s="238">
        <v>1.3899999999999999E-2</v>
      </c>
      <c r="G13" s="80">
        <v>3.5000000000000003E-2</v>
      </c>
    </row>
    <row r="14" spans="1:7" x14ac:dyDescent="0.25">
      <c r="A14" s="6" t="s">
        <v>79</v>
      </c>
      <c r="B14" s="25"/>
      <c r="C14" s="30"/>
      <c r="D14" s="82"/>
      <c r="E14" s="82"/>
      <c r="F14" s="82"/>
      <c r="G14" s="83"/>
    </row>
    <row r="15" spans="1:7" x14ac:dyDescent="0.25">
      <c r="B15" s="25"/>
      <c r="C15" s="30"/>
    </row>
    <row r="16" spans="1:7" ht="54.6" customHeight="1" x14ac:dyDescent="0.25">
      <c r="A16" s="835" t="s">
        <v>197</v>
      </c>
      <c r="B16" s="835"/>
      <c r="C16" s="835"/>
      <c r="D16" s="835"/>
      <c r="E16" s="835"/>
      <c r="F16" s="835"/>
      <c r="G16" s="835"/>
    </row>
    <row r="17" spans="1:7" x14ac:dyDescent="0.25">
      <c r="A17" s="828" t="s">
        <v>198</v>
      </c>
      <c r="B17" s="829"/>
      <c r="C17" s="829"/>
      <c r="D17" s="829"/>
      <c r="E17" s="829"/>
      <c r="F17" s="829"/>
      <c r="G17" s="830"/>
    </row>
    <row r="18" spans="1:7" ht="20.399999999999999" x14ac:dyDescent="0.25">
      <c r="A18" s="469" t="s">
        <v>178</v>
      </c>
      <c r="B18" s="470" t="s">
        <v>179</v>
      </c>
      <c r="C18" s="469" t="s">
        <v>180</v>
      </c>
      <c r="D18" s="471">
        <v>2020</v>
      </c>
      <c r="E18" s="471">
        <v>2021</v>
      </c>
      <c r="F18" s="471">
        <v>2022</v>
      </c>
      <c r="G18" s="472" t="s">
        <v>181</v>
      </c>
    </row>
    <row r="19" spans="1:7" x14ac:dyDescent="0.25">
      <c r="A19" s="69">
        <v>1.1000000000000001</v>
      </c>
      <c r="B19" s="43" t="s">
        <v>182</v>
      </c>
      <c r="C19" s="44" t="s">
        <v>183</v>
      </c>
      <c r="D19" s="228">
        <v>1244</v>
      </c>
      <c r="E19" s="229">
        <v>1272</v>
      </c>
      <c r="F19" s="230">
        <v>1409</v>
      </c>
      <c r="G19" s="78">
        <v>0.108</v>
      </c>
    </row>
    <row r="20" spans="1:7" x14ac:dyDescent="0.25">
      <c r="A20" s="69">
        <v>1.2</v>
      </c>
      <c r="B20" s="43" t="s">
        <v>184</v>
      </c>
      <c r="C20" s="68" t="s">
        <v>185</v>
      </c>
      <c r="D20" s="231">
        <v>7.7299999999999994E-2</v>
      </c>
      <c r="E20" s="232">
        <v>2.3699999999999999E-2</v>
      </c>
      <c r="F20" s="233">
        <v>2.5999999999999999E-2</v>
      </c>
      <c r="G20" s="79">
        <v>9.9000000000000005E-2</v>
      </c>
    </row>
    <row r="21" spans="1:7" x14ac:dyDescent="0.25">
      <c r="A21" s="45">
        <v>2.1</v>
      </c>
      <c r="B21" s="46" t="s">
        <v>106</v>
      </c>
      <c r="C21" s="47" t="s">
        <v>186</v>
      </c>
      <c r="D21" s="234">
        <v>39606</v>
      </c>
      <c r="E21" s="175">
        <v>41261</v>
      </c>
      <c r="F21" s="235">
        <v>41947</v>
      </c>
      <c r="G21" s="79">
        <v>1.7000000000000001E-2</v>
      </c>
    </row>
    <row r="22" spans="1:7" ht="26.7" customHeight="1" x14ac:dyDescent="0.25">
      <c r="A22" s="69">
        <v>3.1</v>
      </c>
      <c r="B22" s="43" t="s">
        <v>187</v>
      </c>
      <c r="C22" s="68" t="s">
        <v>188</v>
      </c>
      <c r="D22" s="234">
        <v>8374</v>
      </c>
      <c r="E22" s="175">
        <v>8865</v>
      </c>
      <c r="F22" s="235">
        <v>9252</v>
      </c>
      <c r="G22" s="79">
        <v>4.3999999999999997E-2</v>
      </c>
    </row>
    <row r="23" spans="1:7" ht="20.399999999999999" x14ac:dyDescent="0.25">
      <c r="A23" s="69">
        <v>4.0999999999999996</v>
      </c>
      <c r="B23" s="43" t="s">
        <v>189</v>
      </c>
      <c r="C23" s="68" t="s">
        <v>190</v>
      </c>
      <c r="D23" s="234">
        <v>8374</v>
      </c>
      <c r="E23" s="175">
        <v>8865</v>
      </c>
      <c r="F23" s="235">
        <v>9252</v>
      </c>
      <c r="G23" s="79">
        <v>4.3999999999999997E-2</v>
      </c>
    </row>
    <row r="24" spans="1:7" ht="15" customHeight="1" x14ac:dyDescent="0.25">
      <c r="A24" s="826">
        <v>4.2</v>
      </c>
      <c r="B24" s="193" t="s">
        <v>191</v>
      </c>
      <c r="C24" s="192" t="s">
        <v>192</v>
      </c>
      <c r="D24" s="234">
        <v>8374</v>
      </c>
      <c r="E24" s="175">
        <v>8865</v>
      </c>
      <c r="F24" s="235">
        <v>9252</v>
      </c>
      <c r="G24" s="79">
        <v>4.3999999999999997E-2</v>
      </c>
    </row>
    <row r="25" spans="1:7" x14ac:dyDescent="0.25">
      <c r="A25" s="827"/>
      <c r="B25" s="194" t="s">
        <v>193</v>
      </c>
      <c r="C25" s="50" t="s">
        <v>194</v>
      </c>
      <c r="D25" s="234">
        <v>7812</v>
      </c>
      <c r="E25" s="175">
        <v>10841</v>
      </c>
      <c r="F25" s="235">
        <v>11018</v>
      </c>
      <c r="G25" s="79">
        <v>1.6E-2</v>
      </c>
    </row>
    <row r="26" spans="1:7" ht="20.399999999999999" x14ac:dyDescent="0.25">
      <c r="A26" s="48">
        <v>4.3</v>
      </c>
      <c r="B26" s="49" t="s">
        <v>195</v>
      </c>
      <c r="C26" s="50" t="s">
        <v>196</v>
      </c>
      <c r="D26" s="236">
        <v>2E-3</v>
      </c>
      <c r="E26" s="237">
        <v>2E-3</v>
      </c>
      <c r="F26" s="238">
        <v>2E-3</v>
      </c>
      <c r="G26" s="80">
        <v>3.0000000000000001E-3</v>
      </c>
    </row>
    <row r="27" spans="1:7" x14ac:dyDescent="0.25">
      <c r="A27" s="6" t="s">
        <v>79</v>
      </c>
      <c r="B27" s="25"/>
      <c r="C27" s="30"/>
      <c r="D27" s="82"/>
      <c r="E27" s="82"/>
      <c r="F27" s="82"/>
      <c r="G27" s="83"/>
    </row>
    <row r="28" spans="1:7" x14ac:dyDescent="0.25">
      <c r="A28" s="42"/>
      <c r="B28" s="25"/>
      <c r="C28" s="30"/>
    </row>
    <row r="29" spans="1:7" ht="36.6" customHeight="1" x14ac:dyDescent="0.25">
      <c r="A29" s="834" t="s">
        <v>199</v>
      </c>
      <c r="B29" s="834"/>
      <c r="C29" s="834"/>
      <c r="D29" s="834"/>
      <c r="E29" s="834"/>
      <c r="F29" s="834"/>
      <c r="G29" s="834"/>
    </row>
    <row r="30" spans="1:7" x14ac:dyDescent="0.25">
      <c r="A30" s="828" t="s">
        <v>200</v>
      </c>
      <c r="B30" s="829"/>
      <c r="C30" s="829"/>
      <c r="D30" s="829"/>
      <c r="E30" s="829"/>
      <c r="F30" s="829"/>
      <c r="G30" s="830"/>
    </row>
    <row r="31" spans="1:7" ht="20.399999999999999" x14ac:dyDescent="0.25">
      <c r="A31" s="473" t="s">
        <v>178</v>
      </c>
      <c r="B31" s="474" t="s">
        <v>179</v>
      </c>
      <c r="C31" s="473" t="s">
        <v>180</v>
      </c>
      <c r="D31" s="471">
        <v>2020</v>
      </c>
      <c r="E31" s="471">
        <v>2021</v>
      </c>
      <c r="F31" s="471">
        <v>2022</v>
      </c>
      <c r="G31" s="472" t="s">
        <v>181</v>
      </c>
    </row>
    <row r="32" spans="1:7" x14ac:dyDescent="0.25">
      <c r="A32" s="69">
        <v>1.1000000000000001</v>
      </c>
      <c r="B32" s="43" t="s">
        <v>182</v>
      </c>
      <c r="C32" s="44" t="s">
        <v>183</v>
      </c>
      <c r="D32" s="228">
        <v>4398</v>
      </c>
      <c r="E32" s="229">
        <v>4536</v>
      </c>
      <c r="F32" s="230">
        <v>4801</v>
      </c>
      <c r="G32" s="78">
        <v>5.8000000000000003E-2</v>
      </c>
    </row>
    <row r="33" spans="1:7" x14ac:dyDescent="0.25">
      <c r="A33" s="69">
        <v>1.2</v>
      </c>
      <c r="B33" s="43" t="s">
        <v>184</v>
      </c>
      <c r="C33" s="68" t="s">
        <v>185</v>
      </c>
      <c r="D33" s="231">
        <v>5.5100000000000003E-2</v>
      </c>
      <c r="E33" s="232">
        <v>8.1600000000000006E-2</v>
      </c>
      <c r="F33" s="233">
        <v>8.2799999999999999E-2</v>
      </c>
      <c r="G33" s="79">
        <v>1.4999999999999999E-2</v>
      </c>
    </row>
    <row r="34" spans="1:7" x14ac:dyDescent="0.25">
      <c r="A34" s="45">
        <v>2.1</v>
      </c>
      <c r="B34" s="46" t="s">
        <v>106</v>
      </c>
      <c r="C34" s="47" t="s">
        <v>186</v>
      </c>
      <c r="D34" s="234">
        <v>106214</v>
      </c>
      <c r="E34" s="175">
        <v>106994</v>
      </c>
      <c r="F34" s="235">
        <v>107720</v>
      </c>
      <c r="G34" s="79">
        <v>7.0000000000000001E-3</v>
      </c>
    </row>
    <row r="35" spans="1:7" ht="27" customHeight="1" x14ac:dyDescent="0.25">
      <c r="A35" s="69">
        <v>3.1</v>
      </c>
      <c r="B35" s="43" t="s">
        <v>187</v>
      </c>
      <c r="C35" s="68" t="s">
        <v>188</v>
      </c>
      <c r="D35" s="234">
        <v>36649</v>
      </c>
      <c r="E35" s="175">
        <v>39570</v>
      </c>
      <c r="F35" s="235">
        <v>46011</v>
      </c>
      <c r="G35" s="79">
        <v>0.16300000000000001</v>
      </c>
    </row>
    <row r="36" spans="1:7" ht="20.399999999999999" x14ac:dyDescent="0.25">
      <c r="A36" s="69">
        <v>4.0999999999999996</v>
      </c>
      <c r="B36" s="43" t="s">
        <v>189</v>
      </c>
      <c r="C36" s="68" t="s">
        <v>190</v>
      </c>
      <c r="D36" s="234">
        <v>36649</v>
      </c>
      <c r="E36" s="175">
        <v>39570</v>
      </c>
      <c r="F36" s="235">
        <v>46011</v>
      </c>
      <c r="G36" s="79">
        <v>0.16300000000000001</v>
      </c>
    </row>
    <row r="37" spans="1:7" ht="15" customHeight="1" x14ac:dyDescent="0.25">
      <c r="A37" s="826">
        <v>4.2</v>
      </c>
      <c r="B37" s="193" t="s">
        <v>191</v>
      </c>
      <c r="C37" s="192" t="s">
        <v>192</v>
      </c>
      <c r="D37" s="234">
        <v>36649</v>
      </c>
      <c r="E37" s="175">
        <v>39570</v>
      </c>
      <c r="F37" s="235">
        <v>46011</v>
      </c>
      <c r="G37" s="79">
        <v>0.16300000000000001</v>
      </c>
    </row>
    <row r="38" spans="1:7" x14ac:dyDescent="0.25">
      <c r="A38" s="827"/>
      <c r="B38" s="194" t="s">
        <v>193</v>
      </c>
      <c r="C38" s="50" t="s">
        <v>194</v>
      </c>
      <c r="D38" s="234">
        <v>30960</v>
      </c>
      <c r="E38" s="175">
        <v>40145</v>
      </c>
      <c r="F38" s="235">
        <v>45197</v>
      </c>
      <c r="G38" s="79">
        <v>0.126</v>
      </c>
    </row>
    <row r="39" spans="1:7" ht="20.399999999999999" x14ac:dyDescent="0.25">
      <c r="A39" s="48">
        <v>4.3</v>
      </c>
      <c r="B39" s="49" t="s">
        <v>195</v>
      </c>
      <c r="C39" s="50" t="s">
        <v>196</v>
      </c>
      <c r="D39" s="236">
        <v>1.23E-2</v>
      </c>
      <c r="E39" s="237">
        <v>1.3100000000000001E-2</v>
      </c>
      <c r="F39" s="238">
        <v>1.35E-2</v>
      </c>
      <c r="G39" s="80">
        <v>2.9000000000000001E-2</v>
      </c>
    </row>
    <row r="40" spans="1:7" x14ac:dyDescent="0.25">
      <c r="A40" s="6" t="s">
        <v>79</v>
      </c>
      <c r="B40" s="25"/>
      <c r="C40" s="30"/>
      <c r="D40" s="82"/>
      <c r="E40" s="82"/>
      <c r="F40" s="82"/>
      <c r="G40" s="83"/>
    </row>
    <row r="41" spans="1:7" x14ac:dyDescent="0.25">
      <c r="A41" s="6"/>
      <c r="B41" s="25"/>
      <c r="C41" s="30"/>
      <c r="D41" s="82"/>
      <c r="E41" s="82"/>
      <c r="F41" s="82"/>
      <c r="G41" s="83"/>
    </row>
    <row r="42" spans="1:7" ht="39" customHeight="1" x14ac:dyDescent="0.25">
      <c r="A42" s="833" t="s">
        <v>201</v>
      </c>
      <c r="B42" s="833"/>
      <c r="C42" s="833"/>
      <c r="D42" s="833"/>
      <c r="E42" s="833"/>
      <c r="F42" s="833"/>
      <c r="G42" s="833"/>
    </row>
    <row r="43" spans="1:7" x14ac:dyDescent="0.25">
      <c r="A43" s="828" t="s">
        <v>202</v>
      </c>
      <c r="B43" s="829"/>
      <c r="C43" s="829"/>
      <c r="D43" s="829"/>
      <c r="E43" s="829"/>
      <c r="F43" s="829"/>
      <c r="G43" s="830"/>
    </row>
    <row r="44" spans="1:7" ht="20.399999999999999" x14ac:dyDescent="0.25">
      <c r="A44" s="473" t="s">
        <v>178</v>
      </c>
      <c r="B44" s="474" t="s">
        <v>179</v>
      </c>
      <c r="C44" s="473" t="s">
        <v>180</v>
      </c>
      <c r="D44" s="471">
        <v>2020</v>
      </c>
      <c r="E44" s="471">
        <v>2021</v>
      </c>
      <c r="F44" s="471">
        <v>2022</v>
      </c>
      <c r="G44" s="472" t="s">
        <v>181</v>
      </c>
    </row>
    <row r="45" spans="1:7" x14ac:dyDescent="0.25">
      <c r="A45" s="69">
        <v>1.1000000000000001</v>
      </c>
      <c r="B45" s="43" t="s">
        <v>182</v>
      </c>
      <c r="C45" s="44" t="s">
        <v>183</v>
      </c>
      <c r="D45" s="228">
        <v>9184</v>
      </c>
      <c r="E45" s="229">
        <v>10065</v>
      </c>
      <c r="F45" s="230">
        <v>10105</v>
      </c>
      <c r="G45" s="78">
        <v>4.0000000000000001E-3</v>
      </c>
    </row>
    <row r="46" spans="1:7" x14ac:dyDescent="0.25">
      <c r="A46" s="69">
        <v>1.2</v>
      </c>
      <c r="B46" s="43" t="s">
        <v>184</v>
      </c>
      <c r="C46" s="68" t="s">
        <v>185</v>
      </c>
      <c r="D46" s="231">
        <v>1.1900000000000001E-2</v>
      </c>
      <c r="E46" s="232">
        <v>1.2699999999999999E-2</v>
      </c>
      <c r="F46" s="233">
        <v>1.2800000000000001E-2</v>
      </c>
      <c r="G46" s="79">
        <v>5.0000000000000001E-3</v>
      </c>
    </row>
    <row r="47" spans="1:7" x14ac:dyDescent="0.25">
      <c r="A47" s="45">
        <v>2.1</v>
      </c>
      <c r="B47" s="46" t="s">
        <v>106</v>
      </c>
      <c r="C47" s="47" t="s">
        <v>186</v>
      </c>
      <c r="D47" s="234">
        <v>858509</v>
      </c>
      <c r="E47" s="175">
        <v>887152</v>
      </c>
      <c r="F47" s="235">
        <v>888658</v>
      </c>
      <c r="G47" s="79">
        <v>2E-3</v>
      </c>
    </row>
    <row r="48" spans="1:7" ht="20.399999999999999" x14ac:dyDescent="0.25">
      <c r="A48" s="69">
        <v>3.1</v>
      </c>
      <c r="B48" s="43" t="s">
        <v>187</v>
      </c>
      <c r="C48" s="68" t="s">
        <v>188</v>
      </c>
      <c r="D48" s="234">
        <v>27470</v>
      </c>
      <c r="E48" s="175">
        <v>31968</v>
      </c>
      <c r="F48" s="235">
        <v>39664</v>
      </c>
      <c r="G48" s="79">
        <v>0.24099999999999999</v>
      </c>
    </row>
    <row r="49" spans="1:7" ht="20.399999999999999" x14ac:dyDescent="0.25">
      <c r="A49" s="69">
        <v>4.0999999999999996</v>
      </c>
      <c r="B49" s="43" t="s">
        <v>189</v>
      </c>
      <c r="C49" s="68" t="s">
        <v>190</v>
      </c>
      <c r="D49" s="234">
        <v>27470</v>
      </c>
      <c r="E49" s="175">
        <v>31968</v>
      </c>
      <c r="F49" s="235">
        <v>39664</v>
      </c>
      <c r="G49" s="79">
        <v>0.24099999999999999</v>
      </c>
    </row>
    <row r="50" spans="1:7" ht="15" customHeight="1" x14ac:dyDescent="0.25">
      <c r="A50" s="826">
        <v>4.2</v>
      </c>
      <c r="B50" s="193" t="s">
        <v>191</v>
      </c>
      <c r="C50" s="192" t="s">
        <v>192</v>
      </c>
      <c r="D50" s="234">
        <v>27470</v>
      </c>
      <c r="E50" s="175">
        <v>31968</v>
      </c>
      <c r="F50" s="235">
        <v>39664</v>
      </c>
      <c r="G50" s="79">
        <v>0.24099999999999999</v>
      </c>
    </row>
    <row r="51" spans="1:7" x14ac:dyDescent="0.25">
      <c r="A51" s="827"/>
      <c r="B51" s="194" t="s">
        <v>193</v>
      </c>
      <c r="C51" s="50" t="s">
        <v>194</v>
      </c>
      <c r="D51" s="234">
        <v>31062</v>
      </c>
      <c r="E51" s="175">
        <v>42144</v>
      </c>
      <c r="F51" s="235">
        <v>47966</v>
      </c>
      <c r="G51" s="79">
        <v>0.13800000000000001</v>
      </c>
    </row>
    <row r="52" spans="1:7" ht="20.399999999999999" x14ac:dyDescent="0.25">
      <c r="A52" s="48">
        <v>4.3</v>
      </c>
      <c r="B52" s="49" t="s">
        <v>195</v>
      </c>
      <c r="C52" s="50" t="s">
        <v>196</v>
      </c>
      <c r="D52" s="236">
        <v>8.2000000000000007E-3</v>
      </c>
      <c r="E52" s="237">
        <v>8.6999999999999994E-3</v>
      </c>
      <c r="F52" s="238">
        <v>8.9999999999999993E-3</v>
      </c>
      <c r="G52" s="80">
        <v>3.5000000000000003E-2</v>
      </c>
    </row>
    <row r="53" spans="1:7" x14ac:dyDescent="0.25">
      <c r="A53" s="6" t="s">
        <v>79</v>
      </c>
      <c r="B53" s="25"/>
      <c r="C53" s="30"/>
      <c r="D53" s="82"/>
      <c r="E53" s="82"/>
      <c r="F53" s="82"/>
      <c r="G53" s="83"/>
    </row>
    <row r="55" spans="1:7" ht="52.95" customHeight="1" x14ac:dyDescent="0.25">
      <c r="A55" s="832" t="s">
        <v>203</v>
      </c>
      <c r="B55" s="832"/>
      <c r="C55" s="832"/>
      <c r="D55" s="832"/>
      <c r="E55" s="832"/>
      <c r="F55" s="832"/>
      <c r="G55" s="832"/>
    </row>
    <row r="56" spans="1:7" x14ac:dyDescent="0.25">
      <c r="A56" s="828" t="s">
        <v>204</v>
      </c>
      <c r="B56" s="829"/>
      <c r="C56" s="829"/>
      <c r="D56" s="829"/>
      <c r="E56" s="829"/>
      <c r="F56" s="829"/>
      <c r="G56" s="830"/>
    </row>
    <row r="57" spans="1:7" ht="20.399999999999999" x14ac:dyDescent="0.25">
      <c r="A57" s="473" t="str">
        <f t="shared" ref="A57:C57" si="0">A5</f>
        <v>N.</v>
      </c>
      <c r="B57" s="474" t="str">
        <f t="shared" si="0"/>
        <v>Name</v>
      </c>
      <c r="C57" s="473" t="str">
        <f t="shared" si="0"/>
        <v>Metrics</v>
      </c>
      <c r="D57" s="475">
        <v>2020</v>
      </c>
      <c r="E57" s="475">
        <v>2021</v>
      </c>
      <c r="F57" s="471">
        <v>2022</v>
      </c>
      <c r="G57" s="472" t="s">
        <v>181</v>
      </c>
    </row>
    <row r="58" spans="1:7" x14ac:dyDescent="0.25">
      <c r="A58" s="69">
        <f t="shared" ref="A58:C58" si="1">A6</f>
        <v>1.1000000000000001</v>
      </c>
      <c r="B58" s="43" t="str">
        <f t="shared" si="1"/>
        <v>Number of Data Professionals</v>
      </c>
      <c r="C58" s="44" t="str">
        <f t="shared" si="1"/>
        <v>Total Number of Data Professionals (Thousands)</v>
      </c>
      <c r="D58" s="228">
        <v>6502</v>
      </c>
      <c r="E58" s="229">
        <v>6957</v>
      </c>
      <c r="F58" s="230">
        <v>7307</v>
      </c>
      <c r="G58" s="189">
        <v>0.05</v>
      </c>
    </row>
    <row r="59" spans="1:7" x14ac:dyDescent="0.25">
      <c r="A59" s="45">
        <f>A8</f>
        <v>2.1</v>
      </c>
      <c r="B59" s="46" t="str">
        <f>B8</f>
        <v>Number of Data Suppliers</v>
      </c>
      <c r="C59" s="47" t="str">
        <f>C8</f>
        <v>Total number of data supplier companies (000s)</v>
      </c>
      <c r="D59" s="234">
        <v>175605</v>
      </c>
      <c r="E59" s="175">
        <v>190796</v>
      </c>
      <c r="F59" s="235">
        <v>216209</v>
      </c>
      <c r="G59" s="190">
        <v>0.13300000000000001</v>
      </c>
    </row>
    <row r="60" spans="1:7" ht="20.399999999999999" x14ac:dyDescent="0.25">
      <c r="A60" s="69">
        <f t="shared" ref="A60:C60" si="2">A10</f>
        <v>4.0999999999999996</v>
      </c>
      <c r="B60" s="43" t="str">
        <f t="shared" si="2"/>
        <v>Value of the Data Market</v>
      </c>
      <c r="C60" s="68" t="str">
        <f t="shared" si="2"/>
        <v>Estimate of the overall value of the data market (Million Euro)</v>
      </c>
      <c r="D60" s="234">
        <v>60635</v>
      </c>
      <c r="E60" s="175">
        <v>64820</v>
      </c>
      <c r="F60" s="235">
        <v>72963</v>
      </c>
      <c r="G60" s="190">
        <v>0.126</v>
      </c>
    </row>
    <row r="61" spans="1:7" ht="15" customHeight="1" x14ac:dyDescent="0.25">
      <c r="A61" s="825">
        <f t="shared" ref="A61" si="3">A11</f>
        <v>4.2</v>
      </c>
      <c r="B61" s="193" t="s">
        <v>191</v>
      </c>
      <c r="C61" s="192" t="s">
        <v>192</v>
      </c>
      <c r="D61" s="234">
        <v>71050</v>
      </c>
      <c r="E61" s="175">
        <v>75287</v>
      </c>
      <c r="F61" s="235">
        <v>83992</v>
      </c>
      <c r="G61" s="190">
        <v>0.11600000000000001</v>
      </c>
    </row>
    <row r="62" spans="1:7" x14ac:dyDescent="0.25">
      <c r="A62" s="825"/>
      <c r="B62" s="194" t="s">
        <v>193</v>
      </c>
      <c r="C62" s="50" t="s">
        <v>194</v>
      </c>
      <c r="D62" s="234">
        <v>108546</v>
      </c>
      <c r="E62" s="175">
        <v>115738</v>
      </c>
      <c r="F62" s="235">
        <v>126727</v>
      </c>
      <c r="G62" s="190">
        <v>9.5000000000000001E-2</v>
      </c>
    </row>
    <row r="63" spans="1:7" ht="20.399999999999999" x14ac:dyDescent="0.25">
      <c r="A63" s="48">
        <f>A13</f>
        <v>4.3</v>
      </c>
      <c r="B63" s="49" t="s">
        <v>195</v>
      </c>
      <c r="C63" s="50" t="str">
        <f>C13</f>
        <v>Ratio between value of the data economy and GDP (%)</v>
      </c>
      <c r="D63" s="236">
        <v>6.0000000000000001E-3</v>
      </c>
      <c r="E63" s="237">
        <v>6.1000000000000004E-3</v>
      </c>
      <c r="F63" s="238">
        <v>6.4999999999999997E-3</v>
      </c>
      <c r="G63" s="191">
        <v>5.8999999999999997E-2</v>
      </c>
    </row>
    <row r="64" spans="1:7" x14ac:dyDescent="0.25">
      <c r="A64" s="6" t="s">
        <v>79</v>
      </c>
      <c r="B64" s="25"/>
      <c r="C64" s="30"/>
      <c r="D64" s="81"/>
    </row>
  </sheetData>
  <mergeCells count="15">
    <mergeCell ref="A3:G3"/>
    <mergeCell ref="A55:G55"/>
    <mergeCell ref="A42:G42"/>
    <mergeCell ref="A29:G29"/>
    <mergeCell ref="A16:G16"/>
    <mergeCell ref="A11:A12"/>
    <mergeCell ref="A24:A25"/>
    <mergeCell ref="A4:G4"/>
    <mergeCell ref="A17:G17"/>
    <mergeCell ref="A37:A38"/>
    <mergeCell ref="A61:A62"/>
    <mergeCell ref="A50:A51"/>
    <mergeCell ref="A30:G30"/>
    <mergeCell ref="A43:G43"/>
    <mergeCell ref="A56:G56"/>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sheetPr>
  <dimension ref="A1:O51"/>
  <sheetViews>
    <sheetView showGridLines="0" zoomScale="90" zoomScaleNormal="90" workbookViewId="0">
      <pane xSplit="1" ySplit="7" topLeftCell="B40" activePane="bottomRight" state="frozen"/>
      <selection pane="topRight" activeCell="G1" sqref="G1"/>
      <selection pane="bottomLeft" activeCell="A5" sqref="A5"/>
      <selection pane="bottomRight" activeCell="M59" sqref="M59"/>
    </sheetView>
  </sheetViews>
  <sheetFormatPr baseColWidth="10" defaultColWidth="9.33203125" defaultRowHeight="13.8" x14ac:dyDescent="0.25"/>
  <cols>
    <col min="1" max="2" width="24.88671875" style="3" customWidth="1"/>
    <col min="3" max="6" width="9.88671875" style="3" customWidth="1"/>
    <col min="7" max="7" width="3.6640625" style="3" customWidth="1"/>
    <col min="8" max="8" width="11.109375" style="3" customWidth="1"/>
    <col min="9" max="10" width="10.6640625" style="3" customWidth="1"/>
    <col min="11" max="11" width="3.6640625" style="3" customWidth="1"/>
    <col min="12" max="12" width="12.33203125" style="3" customWidth="1"/>
    <col min="13" max="15" width="12" style="3" customWidth="1"/>
    <col min="16" max="16" width="9.33203125" style="3"/>
    <col min="17" max="18" width="10.6640625" style="3" customWidth="1"/>
    <col min="19" max="16384" width="9.33203125" style="3"/>
  </cols>
  <sheetData>
    <row r="1" spans="1:15" ht="14.4" thickBot="1" x14ac:dyDescent="0.3"/>
    <row r="2" spans="1:15" x14ac:dyDescent="0.25">
      <c r="B2" s="706" t="s">
        <v>223</v>
      </c>
      <c r="C2" s="707"/>
      <c r="D2" s="707"/>
      <c r="E2" s="707"/>
      <c r="F2" s="707"/>
      <c r="G2" s="707"/>
      <c r="H2" s="707"/>
      <c r="I2" s="707"/>
      <c r="J2" s="707"/>
      <c r="K2" s="707"/>
      <c r="L2" s="707"/>
      <c r="M2" s="707"/>
      <c r="N2" s="707"/>
      <c r="O2" s="708"/>
    </row>
    <row r="3" spans="1:15" x14ac:dyDescent="0.25">
      <c r="A3" s="356"/>
      <c r="B3" s="709"/>
      <c r="C3" s="710"/>
      <c r="D3" s="710"/>
      <c r="E3" s="710"/>
      <c r="F3" s="710"/>
      <c r="G3" s="710"/>
      <c r="H3" s="710"/>
      <c r="I3" s="710"/>
      <c r="J3" s="710"/>
      <c r="K3" s="710"/>
      <c r="L3" s="710"/>
      <c r="M3" s="710"/>
      <c r="N3" s="710"/>
      <c r="O3" s="711"/>
    </row>
    <row r="4" spans="1:15" ht="26.4" customHeight="1" thickBot="1" x14ac:dyDescent="0.3">
      <c r="B4" s="712"/>
      <c r="C4" s="713"/>
      <c r="D4" s="713"/>
      <c r="E4" s="713"/>
      <c r="F4" s="713"/>
      <c r="G4" s="713"/>
      <c r="H4" s="713"/>
      <c r="I4" s="713"/>
      <c r="J4" s="713"/>
      <c r="K4" s="713"/>
      <c r="L4" s="713"/>
      <c r="M4" s="713"/>
      <c r="N4" s="713"/>
      <c r="O4" s="714"/>
    </row>
    <row r="5" spans="1:15" ht="18.75" customHeight="1" thickBot="1" x14ac:dyDescent="0.3">
      <c r="B5" s="38"/>
    </row>
    <row r="6" spans="1:15" ht="69.599999999999994" thickBot="1" x14ac:dyDescent="0.3">
      <c r="A6" s="343"/>
      <c r="B6" s="344"/>
      <c r="C6" s="345">
        <v>2020</v>
      </c>
      <c r="D6" s="345">
        <v>2021</v>
      </c>
      <c r="E6" s="345">
        <v>2022</v>
      </c>
      <c r="F6" s="346">
        <v>2025</v>
      </c>
      <c r="H6" s="324" t="s">
        <v>3</v>
      </c>
      <c r="I6" s="345" t="s">
        <v>4</v>
      </c>
      <c r="J6" s="346" t="s">
        <v>5</v>
      </c>
      <c r="L6" s="324" t="s">
        <v>6</v>
      </c>
      <c r="M6" s="345" t="s">
        <v>7</v>
      </c>
      <c r="N6" s="345" t="s">
        <v>8</v>
      </c>
      <c r="O6" s="346" t="s">
        <v>9</v>
      </c>
    </row>
    <row r="7" spans="1:15" ht="40.950000000000003" customHeight="1" thickBot="1" x14ac:dyDescent="0.3">
      <c r="A7" s="347" t="s">
        <v>10</v>
      </c>
      <c r="B7" s="348" t="s">
        <v>11</v>
      </c>
      <c r="C7" s="349" t="s">
        <v>12</v>
      </c>
      <c r="D7" s="349" t="s">
        <v>12</v>
      </c>
      <c r="E7" s="349" t="s">
        <v>12</v>
      </c>
      <c r="F7" s="350" t="s">
        <v>12</v>
      </c>
      <c r="G7" s="351"/>
      <c r="H7" s="352" t="s">
        <v>12</v>
      </c>
      <c r="I7" s="349" t="s">
        <v>12</v>
      </c>
      <c r="J7" s="350" t="s">
        <v>12</v>
      </c>
      <c r="K7" s="351"/>
      <c r="L7" s="697" t="s">
        <v>13</v>
      </c>
      <c r="M7" s="698" t="s">
        <v>13</v>
      </c>
      <c r="N7" s="698" t="s">
        <v>13</v>
      </c>
      <c r="O7" s="699" t="s">
        <v>13</v>
      </c>
    </row>
    <row r="8" spans="1:15" x14ac:dyDescent="0.25">
      <c r="A8" s="32" t="s">
        <v>14</v>
      </c>
      <c r="B8" s="18" t="s">
        <v>15</v>
      </c>
      <c r="C8" s="152">
        <v>12539.632214604819</v>
      </c>
      <c r="D8" s="153">
        <v>13332.61494995787</v>
      </c>
      <c r="E8" s="152">
        <v>14258.384488977288</v>
      </c>
      <c r="F8" s="154">
        <v>16150.533945536004</v>
      </c>
      <c r="H8" s="158">
        <v>17039.407795309493</v>
      </c>
      <c r="I8" s="159">
        <v>19325.242938425203</v>
      </c>
      <c r="J8" s="160">
        <v>21502.929714431924</v>
      </c>
      <c r="L8" s="87">
        <v>6.9436456576160488E-2</v>
      </c>
      <c r="M8" s="87">
        <v>1.0772743857631495E-2</v>
      </c>
      <c r="N8" s="94">
        <v>3.6543697762724037E-2</v>
      </c>
      <c r="O8" s="88">
        <v>5.8917559588057333E-2</v>
      </c>
    </row>
    <row r="9" spans="1:15" x14ac:dyDescent="0.25">
      <c r="A9" s="32" t="s">
        <v>16</v>
      </c>
      <c r="B9" s="18" t="s">
        <v>17</v>
      </c>
      <c r="C9" s="153">
        <v>16249.806899082463</v>
      </c>
      <c r="D9" s="153">
        <v>17454.521071813942</v>
      </c>
      <c r="E9" s="153">
        <v>18695.706719676607</v>
      </c>
      <c r="F9" s="240">
        <v>21216.087720646407</v>
      </c>
      <c r="G9" s="342"/>
      <c r="H9" s="158">
        <v>21421.239181647132</v>
      </c>
      <c r="I9" s="159">
        <v>25028.008403141699</v>
      </c>
      <c r="J9" s="241">
        <v>28125.104548213025</v>
      </c>
      <c r="K9" s="342"/>
      <c r="L9" s="87">
        <v>7.1109693743872882E-2</v>
      </c>
      <c r="M9" s="87">
        <v>1.9264865599859515E-3</v>
      </c>
      <c r="N9" s="94">
        <v>3.359927958393083E-2</v>
      </c>
      <c r="O9" s="242">
        <v>5.8000245872071421E-2</v>
      </c>
    </row>
    <row r="10" spans="1:15" x14ac:dyDescent="0.25">
      <c r="A10" s="32" t="s">
        <v>18</v>
      </c>
      <c r="B10" s="18" t="s">
        <v>19</v>
      </c>
      <c r="C10" s="153">
        <v>2447.0375094681244</v>
      </c>
      <c r="D10" s="153">
        <v>2734.6792853700722</v>
      </c>
      <c r="E10" s="153">
        <v>2904.7840541665792</v>
      </c>
      <c r="F10" s="240">
        <v>3255.6205620138812</v>
      </c>
      <c r="G10" s="342"/>
      <c r="H10" s="158">
        <v>3774.8616128604835</v>
      </c>
      <c r="I10" s="159">
        <v>4288.4883727462393</v>
      </c>
      <c r="J10" s="241">
        <v>4849.419979388168</v>
      </c>
      <c r="K10" s="342"/>
      <c r="L10" s="87">
        <v>6.2202821993251556E-2</v>
      </c>
      <c r="M10" s="87">
        <v>3.0038482679656697E-2</v>
      </c>
      <c r="N10" s="94">
        <v>5.6657137210791575E-2</v>
      </c>
      <c r="O10" s="242">
        <v>8.2956975318706272E-2</v>
      </c>
    </row>
    <row r="11" spans="1:15" x14ac:dyDescent="0.25">
      <c r="A11" s="32" t="s">
        <v>20</v>
      </c>
      <c r="B11" s="18" t="s">
        <v>21</v>
      </c>
      <c r="C11" s="153">
        <v>2205.5808762145825</v>
      </c>
      <c r="D11" s="153">
        <v>2505.3662969060902</v>
      </c>
      <c r="E11" s="153">
        <v>2721.0748199095869</v>
      </c>
      <c r="F11" s="240">
        <v>3104.3707115866223</v>
      </c>
      <c r="G11" s="342"/>
      <c r="H11" s="158">
        <v>3305.3388831579869</v>
      </c>
      <c r="I11" s="159">
        <v>3802.242288526244</v>
      </c>
      <c r="J11" s="241">
        <v>4318.7014436168129</v>
      </c>
      <c r="K11" s="342"/>
      <c r="L11" s="87">
        <v>8.6098596947631112E-2</v>
      </c>
      <c r="M11" s="87">
        <v>1.262462193517444E-2</v>
      </c>
      <c r="N11" s="94">
        <v>4.1389614051225987E-2</v>
      </c>
      <c r="O11" s="242">
        <v>6.8257426955953715E-2</v>
      </c>
    </row>
    <row r="12" spans="1:15" x14ac:dyDescent="0.25">
      <c r="A12" s="32" t="s">
        <v>22</v>
      </c>
      <c r="B12" s="18" t="s">
        <v>23</v>
      </c>
      <c r="C12" s="153">
        <v>895.93515947469518</v>
      </c>
      <c r="D12" s="153">
        <v>1043.0022510996523</v>
      </c>
      <c r="E12" s="153">
        <v>1068.5364368306102</v>
      </c>
      <c r="F12" s="240">
        <v>1204.6052314554618</v>
      </c>
      <c r="G12" s="342"/>
      <c r="H12" s="158">
        <v>1343.577120651868</v>
      </c>
      <c r="I12" s="159">
        <v>1542.3576831929922</v>
      </c>
      <c r="J12" s="241">
        <v>1718.2875406245084</v>
      </c>
      <c r="K12" s="342"/>
      <c r="L12" s="87">
        <v>2.4481429166655078E-2</v>
      </c>
      <c r="M12" s="87">
        <v>2.2076895473461811E-2</v>
      </c>
      <c r="N12" s="94">
        <v>5.067420788619148E-2</v>
      </c>
      <c r="O12" s="242">
        <v>7.3619075521024424E-2</v>
      </c>
    </row>
    <row r="13" spans="1:15" x14ac:dyDescent="0.25">
      <c r="A13" s="32" t="s">
        <v>24</v>
      </c>
      <c r="B13" s="18" t="s">
        <v>25</v>
      </c>
      <c r="C13" s="153">
        <v>8955.7691307306486</v>
      </c>
      <c r="D13" s="153">
        <v>10246.73747897059</v>
      </c>
      <c r="E13" s="153">
        <v>10947.707672645589</v>
      </c>
      <c r="F13" s="240">
        <v>12887.756247920339</v>
      </c>
      <c r="G13" s="342"/>
      <c r="H13" s="158">
        <v>14570.89696918863</v>
      </c>
      <c r="I13" s="159">
        <v>16639.946797419172</v>
      </c>
      <c r="J13" s="241">
        <v>18866.163710099841</v>
      </c>
      <c r="K13" s="342"/>
      <c r="L13" s="87">
        <v>6.8409110227875214E-2</v>
      </c>
      <c r="M13" s="87">
        <v>2.4853514498429874E-2</v>
      </c>
      <c r="N13" s="94">
        <v>5.2434130854764671E-2</v>
      </c>
      <c r="O13" s="242">
        <v>7.91983111744472E-2</v>
      </c>
    </row>
    <row r="14" spans="1:15" x14ac:dyDescent="0.25">
      <c r="A14" s="32" t="s">
        <v>26</v>
      </c>
      <c r="B14" s="18" t="s">
        <v>27</v>
      </c>
      <c r="C14" s="153">
        <v>15767.792607789521</v>
      </c>
      <c r="D14" s="153">
        <v>17310.305364553627</v>
      </c>
      <c r="E14" s="153">
        <v>18308.257632350083</v>
      </c>
      <c r="F14" s="240">
        <v>21342.854540736975</v>
      </c>
      <c r="G14" s="342"/>
      <c r="H14" s="158">
        <v>22835.73688335457</v>
      </c>
      <c r="I14" s="159">
        <v>26344.830426856741</v>
      </c>
      <c r="J14" s="241">
        <v>29590.295277228517</v>
      </c>
      <c r="K14" s="342"/>
      <c r="L14" s="87">
        <v>5.7650760444698301E-2</v>
      </c>
      <c r="M14" s="87">
        <v>1.3613777791627868E-2</v>
      </c>
      <c r="N14" s="94">
        <v>4.3010260080918128E-2</v>
      </c>
      <c r="O14" s="242">
        <v>6.7528206495791387E-2</v>
      </c>
    </row>
    <row r="15" spans="1:15" x14ac:dyDescent="0.25">
      <c r="A15" s="32" t="s">
        <v>28</v>
      </c>
      <c r="B15" s="18" t="s">
        <v>29</v>
      </c>
      <c r="C15" s="153">
        <v>874.50017587536172</v>
      </c>
      <c r="D15" s="153">
        <v>963.61876412785728</v>
      </c>
      <c r="E15" s="153">
        <v>963.92502181620375</v>
      </c>
      <c r="F15" s="240">
        <v>1042.762691840338</v>
      </c>
      <c r="G15" s="342"/>
      <c r="H15" s="158">
        <v>1096.4855713057038</v>
      </c>
      <c r="I15" s="159">
        <v>1255.861005283585</v>
      </c>
      <c r="J15" s="241">
        <v>1416.6603882731035</v>
      </c>
      <c r="K15" s="342"/>
      <c r="L15" s="87">
        <v>3.1782038680372438E-4</v>
      </c>
      <c r="M15" s="87">
        <v>1.0097944475074616E-2</v>
      </c>
      <c r="N15" s="94">
        <v>3.7889738720429555E-2</v>
      </c>
      <c r="O15" s="242">
        <v>6.3202656905561705E-2</v>
      </c>
    </row>
    <row r="16" spans="1:15" x14ac:dyDescent="0.25">
      <c r="A16" s="32" t="s">
        <v>30</v>
      </c>
      <c r="B16" s="18" t="s">
        <v>31</v>
      </c>
      <c r="C16" s="153">
        <v>13225.150562724144</v>
      </c>
      <c r="D16" s="153">
        <v>14329.445888047176</v>
      </c>
      <c r="E16" s="153">
        <v>15188.223821009242</v>
      </c>
      <c r="F16" s="240">
        <v>17882.700455728627</v>
      </c>
      <c r="G16" s="342"/>
      <c r="H16" s="158">
        <v>19130.946649485475</v>
      </c>
      <c r="I16" s="159">
        <v>22029.060512529199</v>
      </c>
      <c r="J16" s="241">
        <v>24798.358095671203</v>
      </c>
      <c r="K16" s="342"/>
      <c r="L16" s="87">
        <v>5.9930993820103806E-2</v>
      </c>
      <c r="M16" s="87">
        <v>1.3586159718578461E-2</v>
      </c>
      <c r="N16" s="94">
        <v>4.2587646677421542E-2</v>
      </c>
      <c r="O16" s="242">
        <v>6.757394273810946E-2</v>
      </c>
    </row>
    <row r="17" spans="1:15" x14ac:dyDescent="0.25">
      <c r="A17" s="32" t="s">
        <v>32</v>
      </c>
      <c r="B17" s="18" t="s">
        <v>33</v>
      </c>
      <c r="C17" s="153">
        <v>103805.81762568867</v>
      </c>
      <c r="D17" s="153">
        <v>112223.16984051539</v>
      </c>
      <c r="E17" s="153">
        <v>118375.1579463777</v>
      </c>
      <c r="F17" s="240">
        <v>135606.56535045154</v>
      </c>
      <c r="G17" s="342"/>
      <c r="H17" s="158">
        <v>140519.82710064593</v>
      </c>
      <c r="I17" s="159">
        <v>162550.06780655793</v>
      </c>
      <c r="J17" s="241">
        <v>181719.05211414915</v>
      </c>
      <c r="K17" s="342"/>
      <c r="L17" s="87">
        <v>5.4819233092463282E-2</v>
      </c>
      <c r="M17" s="87">
        <v>7.1435554464769346E-3</v>
      </c>
      <c r="N17" s="94">
        <v>3.6910536950286899E-2</v>
      </c>
      <c r="O17" s="242">
        <v>6.0288251637341972E-2</v>
      </c>
    </row>
    <row r="18" spans="1:15" x14ac:dyDescent="0.25">
      <c r="A18" s="32" t="s">
        <v>34</v>
      </c>
      <c r="B18" s="18" t="s">
        <v>35</v>
      </c>
      <c r="C18" s="153">
        <v>135483.10885865314</v>
      </c>
      <c r="D18" s="153">
        <v>146773.56302238035</v>
      </c>
      <c r="E18" s="153">
        <v>156005.12762083384</v>
      </c>
      <c r="F18" s="240">
        <v>180243.47047634399</v>
      </c>
      <c r="G18" s="342"/>
      <c r="H18" s="158">
        <v>192880.5702615894</v>
      </c>
      <c r="I18" s="159">
        <v>223123.51921656678</v>
      </c>
      <c r="J18" s="241">
        <v>252350.92094082743</v>
      </c>
      <c r="K18" s="342"/>
      <c r="L18" s="87">
        <v>6.2896644384423883E-2</v>
      </c>
      <c r="M18" s="87">
        <v>1.3644779732161272E-2</v>
      </c>
      <c r="N18" s="94">
        <v>4.3607429175972268E-2</v>
      </c>
      <c r="O18" s="242">
        <v>6.9618905886223548E-2</v>
      </c>
    </row>
    <row r="19" spans="1:15" x14ac:dyDescent="0.25">
      <c r="A19" s="32" t="s">
        <v>36</v>
      </c>
      <c r="B19" s="18" t="s">
        <v>37</v>
      </c>
      <c r="C19" s="153">
        <v>4501.2645963969626</v>
      </c>
      <c r="D19" s="153">
        <v>5221.2755332826437</v>
      </c>
      <c r="E19" s="153">
        <v>5322.2317260318914</v>
      </c>
      <c r="F19" s="240">
        <v>5902.2102933555216</v>
      </c>
      <c r="G19" s="342"/>
      <c r="H19" s="158">
        <v>5715.3461893988033</v>
      </c>
      <c r="I19" s="159">
        <v>6564.4682335234065</v>
      </c>
      <c r="J19" s="241">
        <v>7308.7000458350485</v>
      </c>
      <c r="K19" s="342"/>
      <c r="L19" s="87">
        <v>1.9335542073140921E-2</v>
      </c>
      <c r="M19" s="87">
        <v>-6.4137506829564598E-3</v>
      </c>
      <c r="N19" s="94">
        <v>2.1496715090528529E-2</v>
      </c>
      <c r="O19" s="242">
        <v>4.367454648628577E-2</v>
      </c>
    </row>
    <row r="20" spans="1:15" x14ac:dyDescent="0.25">
      <c r="A20" s="32" t="s">
        <v>38</v>
      </c>
      <c r="B20" s="18" t="s">
        <v>39</v>
      </c>
      <c r="C20" s="153">
        <v>4854.446807548522</v>
      </c>
      <c r="D20" s="153">
        <v>5501.0545120727984</v>
      </c>
      <c r="E20" s="153">
        <v>5975.8570413889756</v>
      </c>
      <c r="F20" s="240">
        <v>6473.1853347371371</v>
      </c>
      <c r="G20" s="342"/>
      <c r="H20" s="158">
        <v>7027.2877851796593</v>
      </c>
      <c r="I20" s="159">
        <v>8016.7821770189421</v>
      </c>
      <c r="J20" s="241">
        <v>8969.4428234101342</v>
      </c>
      <c r="K20" s="342"/>
      <c r="L20" s="87">
        <v>8.6311184205529967E-2</v>
      </c>
      <c r="M20" s="87">
        <v>1.6562159659677667E-2</v>
      </c>
      <c r="N20" s="94">
        <v>4.3701742190059623E-2</v>
      </c>
      <c r="O20" s="242">
        <v>6.7405619420715324E-2</v>
      </c>
    </row>
    <row r="21" spans="1:15" x14ac:dyDescent="0.25">
      <c r="A21" s="32" t="s">
        <v>40</v>
      </c>
      <c r="B21" s="18" t="s">
        <v>41</v>
      </c>
      <c r="C21" s="153">
        <v>8155.4523502608954</v>
      </c>
      <c r="D21" s="153">
        <v>8710.1650088917268</v>
      </c>
      <c r="E21" s="153">
        <v>9469.1790499183171</v>
      </c>
      <c r="F21" s="240">
        <v>11096.694648126884</v>
      </c>
      <c r="G21" s="342"/>
      <c r="H21" s="158">
        <v>10742.72247347689</v>
      </c>
      <c r="I21" s="159">
        <v>12424.773299599288</v>
      </c>
      <c r="J21" s="241">
        <v>14009.254007405592</v>
      </c>
      <c r="K21" s="342"/>
      <c r="L21" s="87">
        <v>8.7141178181096901E-2</v>
      </c>
      <c r="M21" s="87">
        <v>-6.4627735461761926E-3</v>
      </c>
      <c r="N21" s="94">
        <v>2.2866529087366416E-2</v>
      </c>
      <c r="O21" s="242">
        <v>4.7717685402906662E-2</v>
      </c>
    </row>
    <row r="22" spans="1:15" x14ac:dyDescent="0.25">
      <c r="A22" s="32" t="s">
        <v>42</v>
      </c>
      <c r="B22" s="18" t="s">
        <v>43</v>
      </c>
      <c r="C22" s="153">
        <v>55131.727333280105</v>
      </c>
      <c r="D22" s="153">
        <v>57532.536706936378</v>
      </c>
      <c r="E22" s="153">
        <v>60394.707190620997</v>
      </c>
      <c r="F22" s="240">
        <v>66463.887203481383</v>
      </c>
      <c r="G22" s="342"/>
      <c r="H22" s="158">
        <v>63036.56126405856</v>
      </c>
      <c r="I22" s="159">
        <v>73165.167336665065</v>
      </c>
      <c r="J22" s="241">
        <v>82909.720099628175</v>
      </c>
      <c r="K22" s="342"/>
      <c r="L22" s="87">
        <v>4.9748727372550317E-2</v>
      </c>
      <c r="M22" s="87">
        <v>-1.0532907314086404E-2</v>
      </c>
      <c r="N22" s="94">
        <v>1.9397880965443592E-2</v>
      </c>
      <c r="O22" s="242">
        <v>4.5210929141029421E-2</v>
      </c>
    </row>
    <row r="23" spans="1:15" x14ac:dyDescent="0.25">
      <c r="A23" s="32" t="s">
        <v>44</v>
      </c>
      <c r="B23" s="18" t="s">
        <v>45</v>
      </c>
      <c r="C23" s="153">
        <v>1038.8973033386583</v>
      </c>
      <c r="D23" s="153">
        <v>1111.2017257993361</v>
      </c>
      <c r="E23" s="153">
        <v>1113.7515466189254</v>
      </c>
      <c r="F23" s="240">
        <v>1208.7424345883669</v>
      </c>
      <c r="G23" s="342"/>
      <c r="H23" s="158">
        <v>1327.7577620024695</v>
      </c>
      <c r="I23" s="159">
        <v>1528.6068112331538</v>
      </c>
      <c r="J23" s="241">
        <v>1715.1263219921543</v>
      </c>
      <c r="K23" s="342"/>
      <c r="L23" s="87">
        <v>2.2946516014048512E-3</v>
      </c>
      <c r="M23" s="87">
        <v>1.8959718949402404E-2</v>
      </c>
      <c r="N23" s="94">
        <v>4.8075102641794043E-2</v>
      </c>
      <c r="O23" s="242">
        <v>7.2488066798561901E-2</v>
      </c>
    </row>
    <row r="24" spans="1:15" x14ac:dyDescent="0.25">
      <c r="A24" s="32" t="s">
        <v>46</v>
      </c>
      <c r="B24" s="18" t="s">
        <v>47</v>
      </c>
      <c r="C24" s="153">
        <v>1596.6647724135496</v>
      </c>
      <c r="D24" s="153">
        <v>1750.8847434422721</v>
      </c>
      <c r="E24" s="153">
        <v>1743.6032198352441</v>
      </c>
      <c r="F24" s="240">
        <v>1874.2316964830986</v>
      </c>
      <c r="G24" s="342"/>
      <c r="H24" s="158">
        <v>2012.3606114256675</v>
      </c>
      <c r="I24" s="159">
        <v>2330.1255204910617</v>
      </c>
      <c r="J24" s="241">
        <v>2605.8547454499276</v>
      </c>
      <c r="K24" s="342"/>
      <c r="L24" s="87">
        <v>-4.1587680938451888E-3</v>
      </c>
      <c r="M24" s="87">
        <v>1.4323543380833748E-2</v>
      </c>
      <c r="N24" s="94">
        <v>4.4506645952836044E-2</v>
      </c>
      <c r="O24" s="242">
        <v>6.8133128597177794E-2</v>
      </c>
    </row>
    <row r="25" spans="1:15" x14ac:dyDescent="0.25">
      <c r="A25" s="32" t="s">
        <v>48</v>
      </c>
      <c r="B25" s="18" t="s">
        <v>49</v>
      </c>
      <c r="C25" s="153">
        <v>2557.839974855573</v>
      </c>
      <c r="D25" s="153">
        <v>2759.1686465577341</v>
      </c>
      <c r="E25" s="153">
        <v>2972.9380643713848</v>
      </c>
      <c r="F25" s="240">
        <v>3439.4471086928229</v>
      </c>
      <c r="G25" s="342"/>
      <c r="H25" s="158">
        <v>3944.138904369423</v>
      </c>
      <c r="I25" s="159">
        <v>4549.0449985828582</v>
      </c>
      <c r="J25" s="241">
        <v>5122.71235838744</v>
      </c>
      <c r="K25" s="342"/>
      <c r="L25" s="87">
        <v>7.7476024555564571E-2</v>
      </c>
      <c r="M25" s="87">
        <v>2.7762371522788598E-2</v>
      </c>
      <c r="N25" s="94">
        <v>5.7514472318450416E-2</v>
      </c>
      <c r="O25" s="242">
        <v>8.2934693155642281E-2</v>
      </c>
    </row>
    <row r="26" spans="1:15" x14ac:dyDescent="0.25">
      <c r="A26" s="32" t="s">
        <v>50</v>
      </c>
      <c r="B26" s="18" t="s">
        <v>51</v>
      </c>
      <c r="C26" s="153">
        <v>426.15248640908027</v>
      </c>
      <c r="D26" s="153">
        <v>454.38015393782024</v>
      </c>
      <c r="E26" s="153">
        <v>486.9218050785318</v>
      </c>
      <c r="F26" s="240">
        <v>568.68110302031027</v>
      </c>
      <c r="G26" s="342"/>
      <c r="H26" s="158">
        <v>673.97426979754209</v>
      </c>
      <c r="I26" s="159">
        <v>762.75009305433116</v>
      </c>
      <c r="J26" s="241">
        <v>867.22876564882847</v>
      </c>
      <c r="K26" s="342"/>
      <c r="L26" s="87">
        <v>7.1617677089754084E-2</v>
      </c>
      <c r="M26" s="87">
        <v>3.4558144343190156E-2</v>
      </c>
      <c r="N26" s="94">
        <v>6.0480517754989194E-2</v>
      </c>
      <c r="O26" s="242">
        <v>8.8060327639917668E-2</v>
      </c>
    </row>
    <row r="27" spans="1:15" x14ac:dyDescent="0.25">
      <c r="A27" s="32" t="s">
        <v>52</v>
      </c>
      <c r="B27" s="18" t="s">
        <v>53</v>
      </c>
      <c r="C27" s="153">
        <v>38501.997554600974</v>
      </c>
      <c r="D27" s="153">
        <v>41850.779120669074</v>
      </c>
      <c r="E27" s="153">
        <v>44342.925452780881</v>
      </c>
      <c r="F27" s="240">
        <v>51694.845052101096</v>
      </c>
      <c r="G27" s="342"/>
      <c r="H27" s="158">
        <v>55246.016212023613</v>
      </c>
      <c r="I27" s="159">
        <v>63713.482932729072</v>
      </c>
      <c r="J27" s="241">
        <v>71311.173118582272</v>
      </c>
      <c r="K27" s="342"/>
      <c r="L27" s="87">
        <v>5.9548385585036723E-2</v>
      </c>
      <c r="M27" s="87">
        <v>1.3376305982498948E-2</v>
      </c>
      <c r="N27" s="94">
        <v>4.2693873409241245E-2</v>
      </c>
      <c r="O27" s="242">
        <v>6.6453855365109948E-2</v>
      </c>
    </row>
    <row r="28" spans="1:15" x14ac:dyDescent="0.25">
      <c r="A28" s="32" t="s">
        <v>54</v>
      </c>
      <c r="B28" s="18" t="s">
        <v>55</v>
      </c>
      <c r="C28" s="153">
        <v>16490.073139750577</v>
      </c>
      <c r="D28" s="153">
        <v>18442.448107830744</v>
      </c>
      <c r="E28" s="153">
        <v>19713.417397552872</v>
      </c>
      <c r="F28" s="240">
        <v>20873.719844025567</v>
      </c>
      <c r="G28" s="342"/>
      <c r="H28" s="158">
        <v>23306.988703920793</v>
      </c>
      <c r="I28" s="159">
        <v>26343.998529782679</v>
      </c>
      <c r="J28" s="241">
        <v>29608.93957970068</v>
      </c>
      <c r="K28" s="342"/>
      <c r="L28" s="87">
        <v>6.8915432609105043E-2</v>
      </c>
      <c r="M28" s="87">
        <v>2.2297416047617036E-2</v>
      </c>
      <c r="N28" s="94">
        <v>4.7650364997416705E-2</v>
      </c>
      <c r="O28" s="242">
        <v>7.2419249247299478E-2</v>
      </c>
    </row>
    <row r="29" spans="1:15" x14ac:dyDescent="0.25">
      <c r="A29" s="32" t="s">
        <v>56</v>
      </c>
      <c r="B29" s="18" t="s">
        <v>57</v>
      </c>
      <c r="C29" s="153">
        <v>7939.0933476445616</v>
      </c>
      <c r="D29" s="153">
        <v>8962.7070565397426</v>
      </c>
      <c r="E29" s="153">
        <v>9197.919053745818</v>
      </c>
      <c r="F29" s="240">
        <v>10198.427164617224</v>
      </c>
      <c r="G29" s="342"/>
      <c r="H29" s="158">
        <v>10517.634974327329</v>
      </c>
      <c r="I29" s="159">
        <v>12108.229931523714</v>
      </c>
      <c r="J29" s="241">
        <v>13549.58868439383</v>
      </c>
      <c r="K29" s="342"/>
      <c r="L29" s="87">
        <v>2.6243410135161183E-2</v>
      </c>
      <c r="M29" s="87">
        <v>6.1830085408347557E-3</v>
      </c>
      <c r="N29" s="94">
        <v>3.4926463500513094E-2</v>
      </c>
      <c r="O29" s="242">
        <v>5.8470071262129109E-2</v>
      </c>
    </row>
    <row r="30" spans="1:15" x14ac:dyDescent="0.25">
      <c r="A30" s="32" t="s">
        <v>58</v>
      </c>
      <c r="B30" s="18" t="s">
        <v>59</v>
      </c>
      <c r="C30" s="153">
        <v>5800.8474425891836</v>
      </c>
      <c r="D30" s="153">
        <v>6312.3195749414353</v>
      </c>
      <c r="E30" s="153">
        <v>6715.692068158326</v>
      </c>
      <c r="F30" s="240">
        <v>6828.224140477505</v>
      </c>
      <c r="G30" s="342"/>
      <c r="H30" s="158">
        <v>7498.6459504547283</v>
      </c>
      <c r="I30" s="159">
        <v>8695.5604081025267</v>
      </c>
      <c r="J30" s="241">
        <v>9715.8247810963112</v>
      </c>
      <c r="K30" s="342"/>
      <c r="L30" s="87">
        <v>6.3902419455788229E-2</v>
      </c>
      <c r="M30" s="87">
        <v>1.8908102987992503E-2</v>
      </c>
      <c r="N30" s="94">
        <v>4.953750246246047E-2</v>
      </c>
      <c r="O30" s="242">
        <v>7.3085634743665473E-2</v>
      </c>
    </row>
    <row r="31" spans="1:15" x14ac:dyDescent="0.25">
      <c r="A31" s="32" t="s">
        <v>60</v>
      </c>
      <c r="B31" s="18" t="s">
        <v>61</v>
      </c>
      <c r="C31" s="153">
        <v>3149.0480085656509</v>
      </c>
      <c r="D31" s="153">
        <v>3657.9050601867339</v>
      </c>
      <c r="E31" s="153">
        <v>3948.5611180144656</v>
      </c>
      <c r="F31" s="240">
        <v>4528.8925388757207</v>
      </c>
      <c r="G31" s="342"/>
      <c r="H31" s="158">
        <v>4889.2227206733514</v>
      </c>
      <c r="I31" s="159">
        <v>5649.3139966105527</v>
      </c>
      <c r="J31" s="241">
        <v>6404.811844116216</v>
      </c>
      <c r="K31" s="342"/>
      <c r="L31" s="87">
        <v>7.9459705226164079E-2</v>
      </c>
      <c r="M31" s="87">
        <v>1.5428996870320288E-2</v>
      </c>
      <c r="N31" s="94">
        <v>4.5203221517016834E-2</v>
      </c>
      <c r="O31" s="242">
        <v>7.1773147708981133E-2</v>
      </c>
    </row>
    <row r="32" spans="1:15" x14ac:dyDescent="0.25">
      <c r="A32" s="32" t="s">
        <v>62</v>
      </c>
      <c r="B32" s="18" t="s">
        <v>63</v>
      </c>
      <c r="C32" s="153">
        <v>1584.9499071528342</v>
      </c>
      <c r="D32" s="153">
        <v>1750.9946199527599</v>
      </c>
      <c r="E32" s="153">
        <v>1808.2786853598946</v>
      </c>
      <c r="F32" s="240">
        <v>1983.2069318652793</v>
      </c>
      <c r="G32" s="342"/>
      <c r="H32" s="158">
        <v>2087.6795743735884</v>
      </c>
      <c r="I32" s="159">
        <v>2369.5214929502872</v>
      </c>
      <c r="J32" s="241">
        <v>2666.3963160950816</v>
      </c>
      <c r="K32" s="342"/>
      <c r="L32" s="87">
        <v>3.2715157861924249E-2</v>
      </c>
      <c r="M32" s="87">
        <v>1.0320492812058824E-2</v>
      </c>
      <c r="N32" s="94">
        <v>3.6235637403188914E-2</v>
      </c>
      <c r="O32" s="242">
        <v>6.099010541962957E-2</v>
      </c>
    </row>
    <row r="33" spans="1:15" x14ac:dyDescent="0.25">
      <c r="A33" s="32" t="s">
        <v>64</v>
      </c>
      <c r="B33" s="18" t="s">
        <v>65</v>
      </c>
      <c r="C33" s="153">
        <v>42688.980946849246</v>
      </c>
      <c r="D33" s="153">
        <v>45209.067531488021</v>
      </c>
      <c r="E33" s="153">
        <v>46917.868375232836</v>
      </c>
      <c r="F33" s="240">
        <v>51787.207287266516</v>
      </c>
      <c r="G33" s="342"/>
      <c r="H33" s="158">
        <v>51875.519353394593</v>
      </c>
      <c r="I33" s="159">
        <v>59008.813446935412</v>
      </c>
      <c r="J33" s="241">
        <v>66752.41271124476</v>
      </c>
      <c r="K33" s="342"/>
      <c r="L33" s="87">
        <v>3.7797745829520668E-2</v>
      </c>
      <c r="M33" s="87">
        <v>3.408250544290059E-4</v>
      </c>
      <c r="N33" s="94">
        <v>2.6452550235658068E-2</v>
      </c>
      <c r="O33" s="242">
        <v>5.2080315972800717E-2</v>
      </c>
    </row>
    <row r="34" spans="1:15" x14ac:dyDescent="0.25">
      <c r="A34" s="32" t="s">
        <v>66</v>
      </c>
      <c r="B34" s="18" t="s">
        <v>67</v>
      </c>
      <c r="C34" s="152">
        <v>24312.969407340381</v>
      </c>
      <c r="D34" s="153">
        <v>27148.899732678474</v>
      </c>
      <c r="E34" s="152">
        <v>29372.357631250859</v>
      </c>
      <c r="F34" s="154">
        <v>34601.948902643198</v>
      </c>
      <c r="H34" s="158">
        <v>38510.55316660813</v>
      </c>
      <c r="I34" s="159">
        <v>43732.049394932801</v>
      </c>
      <c r="J34" s="160">
        <v>49126.587112077781</v>
      </c>
      <c r="L34" s="87">
        <v>8.1898637531010676E-2</v>
      </c>
      <c r="M34" s="87">
        <v>2.1635179633034518E-2</v>
      </c>
      <c r="N34" s="94">
        <v>4.7948291368130169E-2</v>
      </c>
      <c r="O34" s="88">
        <v>7.2613371611716326E-2</v>
      </c>
    </row>
    <row r="35" spans="1:15" x14ac:dyDescent="0.25">
      <c r="A35" s="33" t="s">
        <v>68</v>
      </c>
      <c r="B35" s="27" t="s">
        <v>69</v>
      </c>
      <c r="C35" s="155">
        <v>30223.409482991094</v>
      </c>
      <c r="D35" s="155">
        <v>30942.811695864257</v>
      </c>
      <c r="E35" s="156">
        <v>32950.304300775679</v>
      </c>
      <c r="F35" s="157">
        <v>37846.3685834594</v>
      </c>
      <c r="H35" s="161">
        <v>39413.857561130055</v>
      </c>
      <c r="I35" s="162">
        <v>44549.54887126018</v>
      </c>
      <c r="J35" s="163">
        <v>49613.086202408769</v>
      </c>
      <c r="L35" s="89">
        <v>6.4877510959346241E-2</v>
      </c>
      <c r="M35" s="89">
        <v>8.1495152288986183E-3</v>
      </c>
      <c r="N35" s="95">
        <v>3.3151044703980226E-2</v>
      </c>
      <c r="O35" s="90">
        <v>5.5636518576487992E-2</v>
      </c>
    </row>
    <row r="36" spans="1:15" x14ac:dyDescent="0.25">
      <c r="A36" s="33" t="s">
        <v>70</v>
      </c>
      <c r="B36" s="27" t="s">
        <v>71</v>
      </c>
      <c r="C36" s="155">
        <v>144237.05297000869</v>
      </c>
      <c r="D36" s="155">
        <v>156867.19273108311</v>
      </c>
      <c r="E36" s="156">
        <v>165431.05649064036</v>
      </c>
      <c r="F36" s="157">
        <v>191351.3877053046</v>
      </c>
      <c r="H36" s="161">
        <v>202723.52706584055</v>
      </c>
      <c r="I36" s="162">
        <v>234486.85126230438</v>
      </c>
      <c r="J36" s="163">
        <v>261986.28910041964</v>
      </c>
      <c r="L36" s="89">
        <v>5.4593083553412303E-2</v>
      </c>
      <c r="M36" s="89">
        <v>1.1613246388043841E-2</v>
      </c>
      <c r="N36" s="95">
        <v>4.1495447054135992E-2</v>
      </c>
      <c r="O36" s="90">
        <v>6.4852339654412727E-2</v>
      </c>
    </row>
    <row r="37" spans="1:15" x14ac:dyDescent="0.25">
      <c r="A37" s="33" t="s">
        <v>72</v>
      </c>
      <c r="B37" s="27" t="s">
        <v>73</v>
      </c>
      <c r="C37" s="155">
        <v>13592.73249103442</v>
      </c>
      <c r="D37" s="155">
        <v>15201.665983732019</v>
      </c>
      <c r="E37" s="156">
        <v>16037.787456150567</v>
      </c>
      <c r="F37" s="157">
        <v>18626.535285744641</v>
      </c>
      <c r="H37" s="161">
        <v>20506.868692905206</v>
      </c>
      <c r="I37" s="162">
        <v>22964.880884809012</v>
      </c>
      <c r="J37" s="163">
        <v>25355.883412879877</v>
      </c>
      <c r="L37" s="89">
        <v>5.5001963160703493E-2</v>
      </c>
      <c r="M37" s="89">
        <v>1.9420714679157181E-2</v>
      </c>
      <c r="N37" s="95">
        <v>4.2764946501402168E-2</v>
      </c>
      <c r="O37" s="90">
        <v>6.3626951146666277E-2</v>
      </c>
    </row>
    <row r="38" spans="1:15" x14ac:dyDescent="0.25">
      <c r="A38" s="357" t="s">
        <v>74</v>
      </c>
      <c r="B38" s="358" t="s">
        <v>75</v>
      </c>
      <c r="C38" s="359">
        <v>531180.53699930303</v>
      </c>
      <c r="D38" s="359">
        <v>575292.81204895023</v>
      </c>
      <c r="E38" s="359">
        <v>608933.09566055355</v>
      </c>
      <c r="F38" s="360">
        <v>693460.87961861782</v>
      </c>
      <c r="H38" s="361">
        <v>726331.29794468184</v>
      </c>
      <c r="I38" s="362">
        <v>836892.31405498087</v>
      </c>
      <c r="J38" s="363">
        <v>941899.66706758784</v>
      </c>
      <c r="L38" s="364">
        <v>5.8475063319131104E-2</v>
      </c>
      <c r="M38" s="364">
        <v>9.3053108664569173E-3</v>
      </c>
      <c r="N38" s="365">
        <v>3.8315943309478406E-2</v>
      </c>
      <c r="O38" s="366">
        <v>6.3154876235832935E-2</v>
      </c>
    </row>
    <row r="39" spans="1:15" x14ac:dyDescent="0.25">
      <c r="A39" s="34" t="s">
        <v>76</v>
      </c>
      <c r="B39" s="20" t="s">
        <v>77</v>
      </c>
      <c r="C39" s="170">
        <v>675417.58996931172</v>
      </c>
      <c r="D39" s="170">
        <v>732160.00478003337</v>
      </c>
      <c r="E39" s="170">
        <v>774364.15215119394</v>
      </c>
      <c r="F39" s="171">
        <v>884812.26732392237</v>
      </c>
      <c r="H39" s="164">
        <v>929054.82501052239</v>
      </c>
      <c r="I39" s="165">
        <v>1071379.1653172853</v>
      </c>
      <c r="J39" s="166">
        <v>1203885.9561680076</v>
      </c>
      <c r="L39" s="91">
        <v>5.7643339018279338E-2</v>
      </c>
      <c r="M39" s="91">
        <v>9.8062203371276357E-3</v>
      </c>
      <c r="N39" s="92">
        <v>3.9006853528795293E-2</v>
      </c>
      <c r="O39" s="93">
        <v>6.3522892533289577E-2</v>
      </c>
    </row>
    <row r="40" spans="1:15" ht="14.4" thickBot="1" x14ac:dyDescent="0.3">
      <c r="A40" s="35" t="s">
        <v>78</v>
      </c>
      <c r="B40" s="36"/>
      <c r="C40" s="172">
        <v>719233.73194333725</v>
      </c>
      <c r="D40" s="172">
        <v>778304.48245962965</v>
      </c>
      <c r="E40" s="173">
        <v>823352.24390812009</v>
      </c>
      <c r="F40" s="174">
        <v>941285.17119312636</v>
      </c>
      <c r="H40" s="167">
        <v>988975.55126455764</v>
      </c>
      <c r="I40" s="168">
        <v>1138893.5950733544</v>
      </c>
      <c r="J40" s="169">
        <v>1278854.9257832961</v>
      </c>
      <c r="L40" s="91">
        <v>5.7879355013000344E-2</v>
      </c>
      <c r="M40" s="91">
        <v>9.9337080984747139E-3</v>
      </c>
      <c r="N40" s="97">
        <v>3.8848905893854369E-2</v>
      </c>
      <c r="O40" s="98">
        <v>6.3212350271865336E-2</v>
      </c>
    </row>
    <row r="41" spans="1:15" x14ac:dyDescent="0.25">
      <c r="A41" s="86" t="s">
        <v>79</v>
      </c>
      <c r="B41" s="86"/>
      <c r="C41" s="86"/>
      <c r="D41" s="86"/>
      <c r="E41" s="86"/>
      <c r="F41" s="86"/>
    </row>
    <row r="46" spans="1:15" ht="12.45" customHeight="1" x14ac:dyDescent="0.25"/>
    <row r="47" spans="1:15" hidden="1" x14ac:dyDescent="0.25"/>
    <row r="48" spans="1:15" hidden="1" x14ac:dyDescent="0.25"/>
    <row r="49" hidden="1" x14ac:dyDescent="0.25"/>
    <row r="50" hidden="1" x14ac:dyDescent="0.25"/>
    <row r="51" hidden="1" x14ac:dyDescent="0.25"/>
  </sheetData>
  <mergeCells count="1">
    <mergeCell ref="B2:O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10B21-30F6-4F96-BF28-E22BEB76E226}">
  <sheetPr>
    <tabColor theme="7"/>
  </sheetPr>
  <dimension ref="A1:O40"/>
  <sheetViews>
    <sheetView showGridLines="0" topLeftCell="A7" zoomScaleNormal="100" workbookViewId="0">
      <selection activeCell="F13" sqref="F13"/>
    </sheetView>
  </sheetViews>
  <sheetFormatPr baseColWidth="10" defaultColWidth="9.109375" defaultRowHeight="14.4" x14ac:dyDescent="0.3"/>
  <cols>
    <col min="1" max="1" width="15" customWidth="1"/>
    <col min="2" max="4" width="20.109375" bestFit="1" customWidth="1"/>
    <col min="5" max="5" width="16.88671875" customWidth="1"/>
    <col min="6" max="6" width="8.109375" customWidth="1"/>
    <col min="7" max="9" width="14.6640625" bestFit="1" customWidth="1"/>
    <col min="10" max="14" width="9.5546875" customWidth="1"/>
    <col min="15" max="15" width="11" customWidth="1"/>
  </cols>
  <sheetData>
    <row r="1" spans="1:15" ht="21" x14ac:dyDescent="0.4">
      <c r="A1" s="239"/>
      <c r="B1" s="67"/>
      <c r="C1" s="17"/>
      <c r="D1" s="17"/>
      <c r="E1" s="6"/>
      <c r="F1" s="6"/>
      <c r="G1" s="6"/>
      <c r="H1" s="6"/>
      <c r="I1" s="6"/>
      <c r="J1" s="6"/>
      <c r="K1" s="6"/>
      <c r="L1" s="6"/>
      <c r="M1" s="6"/>
      <c r="N1" s="6"/>
      <c r="O1" s="6"/>
    </row>
    <row r="2" spans="1:15" x14ac:dyDescent="0.3">
      <c r="A2" s="6"/>
      <c r="B2" s="6"/>
      <c r="C2" s="6"/>
      <c r="D2" s="6"/>
      <c r="E2" s="6"/>
      <c r="F2" s="6"/>
      <c r="G2" s="6"/>
      <c r="H2" s="6"/>
      <c r="I2" s="6"/>
      <c r="J2" s="6"/>
      <c r="K2" s="6"/>
      <c r="L2" s="6"/>
      <c r="M2" s="6"/>
      <c r="N2" s="6"/>
      <c r="O2" s="6"/>
    </row>
    <row r="3" spans="1:15" ht="15" thickBot="1" x14ac:dyDescent="0.35">
      <c r="A3" s="38"/>
      <c r="B3" s="38"/>
      <c r="C3" s="38"/>
      <c r="D3" s="6"/>
      <c r="E3" s="6"/>
      <c r="F3" s="6"/>
      <c r="G3" s="6"/>
      <c r="H3" s="6"/>
      <c r="I3" s="6"/>
      <c r="J3" s="6"/>
      <c r="K3" s="6"/>
      <c r="L3" s="6"/>
      <c r="M3" s="6"/>
      <c r="N3" s="6"/>
      <c r="O3" s="6"/>
    </row>
    <row r="4" spans="1:15" ht="79.95" customHeight="1" thickBot="1" x14ac:dyDescent="0.35">
      <c r="A4" s="717" t="s">
        <v>224</v>
      </c>
      <c r="B4" s="718"/>
      <c r="C4" s="718"/>
      <c r="D4" s="718"/>
      <c r="E4" s="718"/>
      <c r="F4" s="718"/>
      <c r="G4" s="718"/>
      <c r="H4" s="718"/>
      <c r="I4" s="718"/>
      <c r="J4" s="718"/>
      <c r="K4" s="718"/>
      <c r="L4" s="718"/>
      <c r="M4" s="718"/>
      <c r="N4" s="719"/>
      <c r="O4" s="6"/>
    </row>
    <row r="5" spans="1:15" x14ac:dyDescent="0.3">
      <c r="A5" s="6"/>
      <c r="B5" s="6"/>
      <c r="C5" s="6"/>
      <c r="D5" s="6"/>
      <c r="E5" s="6"/>
      <c r="F5" s="6"/>
      <c r="G5" s="6"/>
      <c r="H5" s="6"/>
      <c r="I5" s="6"/>
      <c r="J5" s="6"/>
      <c r="K5" s="6"/>
      <c r="L5" s="6"/>
      <c r="M5" s="6"/>
      <c r="N5" s="6"/>
      <c r="O5" s="6"/>
    </row>
    <row r="6" spans="1:15" ht="48" customHeight="1" x14ac:dyDescent="0.3">
      <c r="A6" s="715" t="s">
        <v>10</v>
      </c>
      <c r="B6" s="71">
        <v>2020</v>
      </c>
      <c r="C6" s="71">
        <v>2021</v>
      </c>
      <c r="D6" s="71">
        <v>2022</v>
      </c>
      <c r="E6" s="74">
        <v>2025</v>
      </c>
      <c r="F6" s="14"/>
      <c r="G6" s="70" t="s">
        <v>155</v>
      </c>
      <c r="H6" s="71" t="s">
        <v>156</v>
      </c>
      <c r="I6" s="72" t="s">
        <v>157</v>
      </c>
      <c r="J6" s="6"/>
      <c r="K6" s="75" t="s">
        <v>137</v>
      </c>
      <c r="L6" s="70" t="s">
        <v>7</v>
      </c>
      <c r="M6" s="71" t="s">
        <v>8</v>
      </c>
      <c r="N6" s="72" t="s">
        <v>158</v>
      </c>
      <c r="O6" s="6"/>
    </row>
    <row r="7" spans="1:15" ht="29.4" customHeight="1" x14ac:dyDescent="0.3">
      <c r="A7" s="716"/>
      <c r="B7" s="73" t="s">
        <v>12</v>
      </c>
      <c r="C7" s="205" t="s">
        <v>12</v>
      </c>
      <c r="D7" s="205" t="s">
        <v>12</v>
      </c>
      <c r="E7" s="75" t="s">
        <v>12</v>
      </c>
      <c r="F7" s="7"/>
      <c r="G7" s="70" t="s">
        <v>12</v>
      </c>
      <c r="H7" s="70" t="s">
        <v>12</v>
      </c>
      <c r="I7" s="75" t="s">
        <v>12</v>
      </c>
      <c r="J7" s="6"/>
      <c r="K7" s="74" t="s">
        <v>159</v>
      </c>
      <c r="L7" s="70" t="s">
        <v>159</v>
      </c>
      <c r="M7" s="70" t="s">
        <v>159</v>
      </c>
      <c r="N7" s="75" t="s">
        <v>159</v>
      </c>
      <c r="O7" s="6"/>
    </row>
    <row r="8" spans="1:15" x14ac:dyDescent="0.3">
      <c r="A8" s="206" t="s">
        <v>14</v>
      </c>
      <c r="B8" s="207">
        <v>318033.15267715201</v>
      </c>
      <c r="C8" s="207">
        <v>332344.64454762393</v>
      </c>
      <c r="D8" s="207">
        <v>345306.08568498126</v>
      </c>
      <c r="E8" s="208">
        <v>366799.0770040155</v>
      </c>
      <c r="F8" s="1"/>
      <c r="G8" s="21">
        <v>372407.18533048721</v>
      </c>
      <c r="H8" s="53">
        <v>399725.64905910176</v>
      </c>
      <c r="I8" s="15">
        <v>427996.95621842379</v>
      </c>
      <c r="J8" s="4"/>
      <c r="K8" s="212">
        <f t="shared" ref="K8:K40" si="0">D8/C8-1</f>
        <v>3.8999999999999924E-2</v>
      </c>
      <c r="L8" s="213">
        <f t="shared" ref="L8:L40" si="1">(G8/E8)^(1/5)-1</f>
        <v>3.0393326023525624E-3</v>
      </c>
      <c r="M8" s="213">
        <f t="shared" ref="M8:M40" si="2">(H8/E8)^(1/5)-1</f>
        <v>1.7341489659288056E-2</v>
      </c>
      <c r="N8" s="214">
        <f t="shared" ref="N8:N40" si="3">(I8/E8)^(1/5)-1</f>
        <v>3.1341489659288069E-2</v>
      </c>
      <c r="O8" s="16"/>
    </row>
    <row r="9" spans="1:15" x14ac:dyDescent="0.3">
      <c r="A9" s="206" t="s">
        <v>16</v>
      </c>
      <c r="B9" s="207">
        <v>385784.97289024008</v>
      </c>
      <c r="C9" s="207">
        <v>409703.64120943501</v>
      </c>
      <c r="D9" s="207">
        <v>418717.12131604261</v>
      </c>
      <c r="E9" s="208">
        <v>431506.92586211505</v>
      </c>
      <c r="F9" s="1"/>
      <c r="G9" s="21">
        <v>435238.08285867359</v>
      </c>
      <c r="H9" s="53">
        <v>463725.17807488516</v>
      </c>
      <c r="I9" s="15">
        <v>497583.62407892238</v>
      </c>
      <c r="J9" s="4"/>
      <c r="K9" s="219">
        <f t="shared" si="0"/>
        <v>2.200000000000002E-2</v>
      </c>
      <c r="L9" s="213">
        <f t="shared" si="1"/>
        <v>1.7234108127250902E-3</v>
      </c>
      <c r="M9" s="213">
        <f t="shared" si="2"/>
        <v>1.4505909610302181E-2</v>
      </c>
      <c r="N9" s="214">
        <f t="shared" si="3"/>
        <v>2.890590961030215E-2</v>
      </c>
      <c r="O9" s="16"/>
    </row>
    <row r="10" spans="1:15" x14ac:dyDescent="0.3">
      <c r="A10" s="206" t="s">
        <v>18</v>
      </c>
      <c r="B10" s="209">
        <v>45886.503650360006</v>
      </c>
      <c r="C10" s="209">
        <v>47813.736803675129</v>
      </c>
      <c r="D10" s="209">
        <v>49152.52143417803</v>
      </c>
      <c r="E10" s="210">
        <v>54072.271033307057</v>
      </c>
      <c r="F10" s="1"/>
      <c r="G10" s="21">
        <v>55755.184077266626</v>
      </c>
      <c r="H10" s="53">
        <v>64469.934901945686</v>
      </c>
      <c r="I10" s="15">
        <v>68259.386835938247</v>
      </c>
      <c r="J10" s="4"/>
      <c r="K10" s="219">
        <f t="shared" si="0"/>
        <v>2.8000000000000025E-2</v>
      </c>
      <c r="L10" s="213">
        <f t="shared" si="1"/>
        <v>6.1486034771274234E-3</v>
      </c>
      <c r="M10" s="213">
        <f t="shared" si="2"/>
        <v>3.5801472971707771E-2</v>
      </c>
      <c r="N10" s="214">
        <f t="shared" si="3"/>
        <v>4.7701472971707792E-2</v>
      </c>
      <c r="O10" s="16"/>
    </row>
    <row r="11" spans="1:15" x14ac:dyDescent="0.3">
      <c r="A11" s="206" t="s">
        <v>20</v>
      </c>
      <c r="B11" s="209">
        <v>46458.213465510002</v>
      </c>
      <c r="C11" s="209">
        <v>51196.951238992027</v>
      </c>
      <c r="D11" s="209">
        <v>53296.026239790699</v>
      </c>
      <c r="E11" s="210">
        <v>58238.006864927782</v>
      </c>
      <c r="F11" s="1"/>
      <c r="G11" s="21">
        <v>60462.987075275363</v>
      </c>
      <c r="H11" s="53">
        <v>66671.735640708197</v>
      </c>
      <c r="I11" s="15">
        <v>71682.877216800887</v>
      </c>
      <c r="J11" s="4"/>
      <c r="K11" s="219">
        <f t="shared" si="0"/>
        <v>4.0999999999999925E-2</v>
      </c>
      <c r="L11" s="213">
        <f t="shared" si="1"/>
        <v>7.5268279122047144E-3</v>
      </c>
      <c r="M11" s="213">
        <f t="shared" si="2"/>
        <v>2.7417719479853497E-2</v>
      </c>
      <c r="N11" s="214">
        <f t="shared" si="3"/>
        <v>4.2417719479853622E-2</v>
      </c>
      <c r="O11" s="16"/>
    </row>
    <row r="12" spans="1:15" x14ac:dyDescent="0.3">
      <c r="A12" s="206" t="s">
        <v>22</v>
      </c>
      <c r="B12" s="209">
        <v>20232.139449599999</v>
      </c>
      <c r="C12" s="209">
        <v>21347.537297456449</v>
      </c>
      <c r="D12" s="209">
        <v>21805.228497113916</v>
      </c>
      <c r="E12" s="210">
        <v>23884.463517267497</v>
      </c>
      <c r="F12" s="1"/>
      <c r="G12" s="21">
        <v>24775.59825027296</v>
      </c>
      <c r="H12" s="53">
        <v>28370.194451843443</v>
      </c>
      <c r="I12" s="15">
        <v>29009.049034523588</v>
      </c>
      <c r="J12" s="4"/>
      <c r="K12" s="219">
        <f t="shared" si="0"/>
        <v>2.1440000000000126E-2</v>
      </c>
      <c r="L12" s="213">
        <f t="shared" si="1"/>
        <v>7.3531106705855276E-3</v>
      </c>
      <c r="M12" s="213">
        <f t="shared" si="2"/>
        <v>3.5021483475831117E-2</v>
      </c>
      <c r="N12" s="214">
        <f t="shared" si="3"/>
        <v>3.9641483475831185E-2</v>
      </c>
      <c r="O12" s="16"/>
    </row>
    <row r="13" spans="1:15" x14ac:dyDescent="0.3">
      <c r="A13" s="206" t="s">
        <v>103</v>
      </c>
      <c r="B13" s="209">
        <v>180814.17600989999</v>
      </c>
      <c r="C13" s="209">
        <v>186781.0438182267</v>
      </c>
      <c r="D13" s="209">
        <v>191263.78886986413</v>
      </c>
      <c r="E13" s="210">
        <v>204627.36384753068</v>
      </c>
      <c r="F13" s="1"/>
      <c r="G13" s="21">
        <v>215705.02032308205</v>
      </c>
      <c r="H13" s="53">
        <v>236186.6621678347</v>
      </c>
      <c r="I13" s="15">
        <v>251004.06383452384</v>
      </c>
      <c r="J13" s="4"/>
      <c r="K13" s="219">
        <f t="shared" si="0"/>
        <v>2.4000000000000021E-2</v>
      </c>
      <c r="L13" s="213">
        <f t="shared" si="1"/>
        <v>1.0600034479279152E-2</v>
      </c>
      <c r="M13" s="213">
        <f t="shared" si="2"/>
        <v>2.9101785853501205E-2</v>
      </c>
      <c r="N13" s="214">
        <f t="shared" si="3"/>
        <v>4.170178585350115E-2</v>
      </c>
      <c r="O13" s="16"/>
    </row>
    <row r="14" spans="1:15" x14ac:dyDescent="0.3">
      <c r="A14" s="206" t="s">
        <v>26</v>
      </c>
      <c r="B14" s="209">
        <v>278536.15238589002</v>
      </c>
      <c r="C14" s="209">
        <v>291627.35154802684</v>
      </c>
      <c r="D14" s="209">
        <v>300376.17209446768</v>
      </c>
      <c r="E14" s="210">
        <v>315022.48060366267</v>
      </c>
      <c r="F14" s="1"/>
      <c r="G14" s="21">
        <v>317097.66299662384</v>
      </c>
      <c r="H14" s="53">
        <v>347176.7572120697</v>
      </c>
      <c r="I14" s="15">
        <v>370776.78343966551</v>
      </c>
      <c r="J14" s="4"/>
      <c r="K14" s="219">
        <f t="shared" si="0"/>
        <v>3.0000000000000027E-2</v>
      </c>
      <c r="L14" s="213">
        <f t="shared" si="1"/>
        <v>1.3140242376539213E-3</v>
      </c>
      <c r="M14" s="213">
        <f t="shared" si="2"/>
        <v>1.9628154839610223E-2</v>
      </c>
      <c r="N14" s="214">
        <f t="shared" si="3"/>
        <v>3.3128154839610069E-2</v>
      </c>
      <c r="O14" s="16"/>
    </row>
    <row r="15" spans="1:15" x14ac:dyDescent="0.3">
      <c r="A15" s="206" t="s">
        <v>28</v>
      </c>
      <c r="B15" s="209">
        <v>19991.119382784</v>
      </c>
      <c r="C15" s="209">
        <v>21650.38229155507</v>
      </c>
      <c r="D15" s="209">
        <v>22105.040319677726</v>
      </c>
      <c r="E15" s="210">
        <v>24246.474058461026</v>
      </c>
      <c r="F15" s="1"/>
      <c r="G15" s="21">
        <v>25691.374940916419</v>
      </c>
      <c r="H15" s="53">
        <v>30049.905241611668</v>
      </c>
      <c r="I15" s="15">
        <v>31696.973397524278</v>
      </c>
      <c r="J15" s="4"/>
      <c r="K15" s="219">
        <f t="shared" si="0"/>
        <v>2.0999999999999908E-2</v>
      </c>
      <c r="L15" s="213">
        <f t="shared" si="1"/>
        <v>1.1644095377357555E-2</v>
      </c>
      <c r="M15" s="213">
        <f t="shared" si="2"/>
        <v>4.3851940638765186E-2</v>
      </c>
      <c r="N15" s="214">
        <f t="shared" si="3"/>
        <v>5.5051940638765284E-2</v>
      </c>
      <c r="O15" s="16"/>
    </row>
    <row r="16" spans="1:15" x14ac:dyDescent="0.3">
      <c r="A16" s="206" t="s">
        <v>30</v>
      </c>
      <c r="B16" s="209">
        <v>199589.66609252003</v>
      </c>
      <c r="C16" s="209">
        <v>206575.30440575822</v>
      </c>
      <c r="D16" s="209">
        <v>210293.65988506188</v>
      </c>
      <c r="E16" s="210">
        <v>218645.12685814322</v>
      </c>
      <c r="F16" s="1"/>
      <c r="G16" s="21">
        <v>219656.37112696844</v>
      </c>
      <c r="H16" s="53">
        <v>236919.47267689309</v>
      </c>
      <c r="I16" s="15">
        <v>248202.93127089716</v>
      </c>
      <c r="J16" s="4"/>
      <c r="K16" s="219">
        <f t="shared" si="0"/>
        <v>1.8000000000000016E-2</v>
      </c>
      <c r="L16" s="213">
        <f t="shared" si="1"/>
        <v>9.233031046573803E-4</v>
      </c>
      <c r="M16" s="213">
        <f t="shared" si="2"/>
        <v>1.6183621949877658E-2</v>
      </c>
      <c r="N16" s="214">
        <f t="shared" si="3"/>
        <v>2.5683621949877722E-2</v>
      </c>
      <c r="O16" s="16"/>
    </row>
    <row r="17" spans="1:15" x14ac:dyDescent="0.3">
      <c r="A17" s="206" t="s">
        <v>32</v>
      </c>
      <c r="B17" s="209">
        <v>2056408.0248880961</v>
      </c>
      <c r="C17" s="209">
        <v>2200356.5866302629</v>
      </c>
      <c r="D17" s="209">
        <v>2257565.8578826492</v>
      </c>
      <c r="E17" s="210">
        <v>2344152.6119843596</v>
      </c>
      <c r="F17" s="1"/>
      <c r="G17" s="21">
        <v>2371475.4101162762</v>
      </c>
      <c r="H17" s="53">
        <v>2533968.2536926046</v>
      </c>
      <c r="I17" s="15">
        <v>2674187.4465265889</v>
      </c>
      <c r="J17" s="4"/>
      <c r="K17" s="219">
        <f t="shared" si="0"/>
        <v>2.5999999999999801E-2</v>
      </c>
      <c r="L17" s="213">
        <f t="shared" si="1"/>
        <v>2.3203519132017902E-3</v>
      </c>
      <c r="M17" s="213">
        <f t="shared" si="2"/>
        <v>1.5694398788771213E-2</v>
      </c>
      <c r="N17" s="214">
        <f t="shared" si="3"/>
        <v>2.6694398788771112E-2</v>
      </c>
      <c r="O17" s="16"/>
    </row>
    <row r="18" spans="1:15" x14ac:dyDescent="0.3">
      <c r="A18" s="206" t="s">
        <v>34</v>
      </c>
      <c r="B18" s="209">
        <v>2840424.2742912001</v>
      </c>
      <c r="C18" s="209">
        <v>2922796.5782456445</v>
      </c>
      <c r="D18" s="209">
        <v>2954947.3406063463</v>
      </c>
      <c r="E18" s="210">
        <v>3034987.3051633197</v>
      </c>
      <c r="F18" s="1"/>
      <c r="G18" s="21">
        <v>3051882.5335279941</v>
      </c>
      <c r="H18" s="53">
        <v>3299284.6866050856</v>
      </c>
      <c r="I18" s="15">
        <v>3427782.1468415749</v>
      </c>
      <c r="J18" s="4"/>
      <c r="K18" s="219">
        <f t="shared" si="0"/>
        <v>1.0999999999999899E-2</v>
      </c>
      <c r="L18" s="213">
        <f t="shared" si="1"/>
        <v>1.1108931116419196E-3</v>
      </c>
      <c r="M18" s="213">
        <f t="shared" si="2"/>
        <v>1.6839907577256286E-2</v>
      </c>
      <c r="N18" s="214">
        <f t="shared" si="3"/>
        <v>2.4639907577256315E-2</v>
      </c>
      <c r="O18" s="16"/>
    </row>
    <row r="19" spans="1:15" x14ac:dyDescent="0.3">
      <c r="A19" s="206" t="s">
        <v>36</v>
      </c>
      <c r="B19" s="209">
        <v>179425.16096100002</v>
      </c>
      <c r="C19" s="209">
        <v>194317.449320763</v>
      </c>
      <c r="D19" s="209">
        <v>202090.14729359353</v>
      </c>
      <c r="E19" s="210">
        <v>214458.48543149396</v>
      </c>
      <c r="F19" s="1"/>
      <c r="G19" s="21">
        <v>217863.71661427608</v>
      </c>
      <c r="H19" s="53">
        <v>234721.55013403436</v>
      </c>
      <c r="I19" s="15">
        <v>245459.15409879855</v>
      </c>
      <c r="J19" s="4"/>
      <c r="K19" s="219">
        <f t="shared" si="0"/>
        <v>4.0000000000000036E-2</v>
      </c>
      <c r="L19" s="213">
        <f t="shared" si="1"/>
        <v>3.1556758204671631E-3</v>
      </c>
      <c r="M19" s="213">
        <f t="shared" si="2"/>
        <v>1.8220756748351219E-2</v>
      </c>
      <c r="N19" s="214">
        <f t="shared" si="3"/>
        <v>2.737075674835121E-2</v>
      </c>
      <c r="O19" s="16"/>
    </row>
    <row r="20" spans="1:15" x14ac:dyDescent="0.3">
      <c r="A20" s="206" t="s">
        <v>38</v>
      </c>
      <c r="B20" s="209">
        <v>121863.43414044</v>
      </c>
      <c r="C20" s="209">
        <v>130515.73796441124</v>
      </c>
      <c r="D20" s="209">
        <v>136649.9776487386</v>
      </c>
      <c r="E20" s="210">
        <v>148016.23295495808</v>
      </c>
      <c r="F20" s="1"/>
      <c r="G20" s="21">
        <v>151650.91797229977</v>
      </c>
      <c r="H20" s="53">
        <v>175625.53165828882</v>
      </c>
      <c r="I20" s="15">
        <v>186047.63986453059</v>
      </c>
      <c r="J20" s="4"/>
      <c r="K20" s="219">
        <f t="shared" si="0"/>
        <v>4.7000000000000153E-2</v>
      </c>
      <c r="L20" s="213">
        <f t="shared" si="1"/>
        <v>4.8636568618956044E-3</v>
      </c>
      <c r="M20" s="213">
        <f t="shared" si="2"/>
        <v>3.4798191335297046E-2</v>
      </c>
      <c r="N20" s="214">
        <f t="shared" si="3"/>
        <v>4.6798191335297057E-2</v>
      </c>
      <c r="O20" s="16"/>
    </row>
    <row r="21" spans="1:15" x14ac:dyDescent="0.3">
      <c r="A21" s="206" t="s">
        <v>40</v>
      </c>
      <c r="B21" s="209">
        <v>311017.33454591798</v>
      </c>
      <c r="C21" s="209">
        <v>353004.67470961693</v>
      </c>
      <c r="D21" s="209">
        <v>371713.9224692267</v>
      </c>
      <c r="E21" s="210">
        <v>414314.68792988092</v>
      </c>
      <c r="F21" s="1"/>
      <c r="G21" s="21">
        <v>431471.52657822042</v>
      </c>
      <c r="H21" s="53">
        <v>497154.12664226367</v>
      </c>
      <c r="I21" s="15">
        <v>522086.94607982924</v>
      </c>
      <c r="J21" s="4"/>
      <c r="K21" s="219">
        <f t="shared" si="0"/>
        <v>5.3000000000000158E-2</v>
      </c>
      <c r="L21" s="213">
        <f t="shared" si="1"/>
        <v>8.1481611174714086E-3</v>
      </c>
      <c r="M21" s="213">
        <f t="shared" si="2"/>
        <v>3.7127485187149922E-2</v>
      </c>
      <c r="N21" s="214">
        <f t="shared" si="3"/>
        <v>4.7327485187149909E-2</v>
      </c>
      <c r="O21" s="16"/>
    </row>
    <row r="22" spans="1:15" x14ac:dyDescent="0.3">
      <c r="A22" s="206" t="s">
        <v>42</v>
      </c>
      <c r="B22" s="209">
        <v>1472325.5936200002</v>
      </c>
      <c r="C22" s="209">
        <v>1569499.0827989199</v>
      </c>
      <c r="D22" s="209">
        <v>1616584.0552828875</v>
      </c>
      <c r="E22" s="210">
        <v>1667203.7577635967</v>
      </c>
      <c r="F22" s="1"/>
      <c r="G22" s="21">
        <v>1679107.4446704125</v>
      </c>
      <c r="H22" s="53">
        <v>1744492.6562228026</v>
      </c>
      <c r="I22" s="15">
        <v>1868910.0907498014</v>
      </c>
      <c r="J22" s="4"/>
      <c r="K22" s="219">
        <f t="shared" si="0"/>
        <v>3.0000000000000027E-2</v>
      </c>
      <c r="L22" s="213">
        <f t="shared" si="1"/>
        <v>1.423921372472936E-3</v>
      </c>
      <c r="M22" s="213">
        <f t="shared" si="2"/>
        <v>9.104384147061495E-3</v>
      </c>
      <c r="N22" s="214">
        <f t="shared" si="3"/>
        <v>2.3104384147061285E-2</v>
      </c>
      <c r="O22" s="16"/>
    </row>
    <row r="23" spans="1:15" x14ac:dyDescent="0.3">
      <c r="A23" s="206" t="s">
        <v>44</v>
      </c>
      <c r="B23" s="209">
        <v>23254.825356432</v>
      </c>
      <c r="C23" s="209">
        <v>24301.292497471437</v>
      </c>
      <c r="D23" s="209">
        <v>25054.632564893054</v>
      </c>
      <c r="E23" s="210">
        <v>27343.237622415669</v>
      </c>
      <c r="F23" s="1"/>
      <c r="G23" s="21">
        <v>28368.635816728416</v>
      </c>
      <c r="H23" s="53">
        <v>32750.887669697204</v>
      </c>
      <c r="I23" s="15">
        <v>35357.29739003953</v>
      </c>
      <c r="J23" s="4"/>
      <c r="K23" s="219">
        <f t="shared" si="0"/>
        <v>3.1000000000000139E-2</v>
      </c>
      <c r="L23" s="213">
        <f t="shared" si="1"/>
        <v>7.3901568633274461E-3</v>
      </c>
      <c r="M23" s="213">
        <f t="shared" si="2"/>
        <v>3.675139347760048E-2</v>
      </c>
      <c r="N23" s="214">
        <f t="shared" si="3"/>
        <v>5.2751393477600272E-2</v>
      </c>
      <c r="O23" s="16"/>
    </row>
    <row r="24" spans="1:15" x14ac:dyDescent="0.3">
      <c r="A24" s="206" t="s">
        <v>46</v>
      </c>
      <c r="B24" s="209">
        <v>38229.937827311995</v>
      </c>
      <c r="C24" s="209">
        <v>40141.434718677599</v>
      </c>
      <c r="D24" s="209">
        <v>41064.687717207191</v>
      </c>
      <c r="E24" s="210">
        <v>44405.280853450284</v>
      </c>
      <c r="F24" s="1"/>
      <c r="G24" s="21">
        <v>45342.789415717052</v>
      </c>
      <c r="H24" s="53">
        <v>50929.231198103545</v>
      </c>
      <c r="I24" s="15">
        <v>54389.123278727136</v>
      </c>
      <c r="J24" s="4"/>
      <c r="K24" s="219">
        <f t="shared" si="0"/>
        <v>2.3000000000000131E-2</v>
      </c>
      <c r="L24" s="213">
        <f t="shared" si="1"/>
        <v>4.1872952974411071E-3</v>
      </c>
      <c r="M24" s="213">
        <f t="shared" si="2"/>
        <v>2.7794998147468108E-2</v>
      </c>
      <c r="N24" s="214">
        <f t="shared" si="3"/>
        <v>4.1394998147468165E-2</v>
      </c>
      <c r="O24" s="16"/>
    </row>
    <row r="25" spans="1:15" x14ac:dyDescent="0.3">
      <c r="A25" s="206" t="s">
        <v>48</v>
      </c>
      <c r="B25" s="209">
        <v>51458.824594800004</v>
      </c>
      <c r="C25" s="209">
        <v>55002.793844643878</v>
      </c>
      <c r="D25" s="209">
        <v>55976.893323632525</v>
      </c>
      <c r="E25" s="210">
        <v>60277.617480083354</v>
      </c>
      <c r="F25" s="22"/>
      <c r="G25" s="21">
        <v>63044.339527241049</v>
      </c>
      <c r="H25" s="53">
        <v>71482.77090010485</v>
      </c>
      <c r="I25" s="15">
        <v>75295.37322581296</v>
      </c>
      <c r="J25" s="4"/>
      <c r="K25" s="219">
        <f t="shared" si="0"/>
        <v>1.7710000000000115E-2</v>
      </c>
      <c r="L25" s="213">
        <f t="shared" si="1"/>
        <v>9.0158868791283542E-3</v>
      </c>
      <c r="M25" s="213">
        <f t="shared" si="2"/>
        <v>3.4687160969253394E-2</v>
      </c>
      <c r="N25" s="214">
        <f t="shared" si="3"/>
        <v>4.5496160969253463E-2</v>
      </c>
      <c r="O25" s="16"/>
    </row>
    <row r="26" spans="1:15" x14ac:dyDescent="0.3">
      <c r="A26" s="206" t="s">
        <v>50</v>
      </c>
      <c r="B26" s="209">
        <v>10115.698432000001</v>
      </c>
      <c r="C26" s="209">
        <v>11026.111290880001</v>
      </c>
      <c r="D26" s="209">
        <v>11577.416855424</v>
      </c>
      <c r="E26" s="210">
        <v>12897.798092951398</v>
      </c>
      <c r="F26" s="1"/>
      <c r="G26" s="21">
        <v>13716.514957670079</v>
      </c>
      <c r="H26" s="53">
        <v>16349.28372098442</v>
      </c>
      <c r="I26" s="15">
        <v>16822.427866183574</v>
      </c>
      <c r="J26" s="4"/>
      <c r="K26" s="219">
        <f t="shared" si="0"/>
        <v>5.0000000000000044E-2</v>
      </c>
      <c r="L26" s="213">
        <f t="shared" si="1"/>
        <v>1.2384859352516653E-2</v>
      </c>
      <c r="M26" s="213">
        <f t="shared" si="2"/>
        <v>4.8568075892221785E-2</v>
      </c>
      <c r="N26" s="214">
        <f t="shared" si="3"/>
        <v>5.456807589222179E-2</v>
      </c>
      <c r="O26" s="16"/>
    </row>
    <row r="27" spans="1:15" x14ac:dyDescent="0.3">
      <c r="A27" s="206" t="s">
        <v>52</v>
      </c>
      <c r="B27" s="209">
        <v>701015.53936788009</v>
      </c>
      <c r="C27" s="209">
        <v>736066.31633627415</v>
      </c>
      <c r="D27" s="209">
        <v>758148.30582636234</v>
      </c>
      <c r="E27" s="210">
        <v>791042.64899614116</v>
      </c>
      <c r="F27" s="1"/>
      <c r="G27" s="21">
        <v>797031.293424665</v>
      </c>
      <c r="H27" s="53">
        <v>860554.95112903567</v>
      </c>
      <c r="I27" s="15">
        <v>930413.18067769031</v>
      </c>
      <c r="J27" s="4"/>
      <c r="K27" s="219">
        <f t="shared" si="0"/>
        <v>3.0000000000000027E-2</v>
      </c>
      <c r="L27" s="213">
        <f t="shared" si="1"/>
        <v>1.5095498060837542E-3</v>
      </c>
      <c r="M27" s="213">
        <f t="shared" si="2"/>
        <v>1.6987796821682055E-2</v>
      </c>
      <c r="N27" s="214">
        <f t="shared" si="3"/>
        <v>3.2987796821682069E-2</v>
      </c>
      <c r="O27" s="16"/>
    </row>
    <row r="28" spans="1:15" x14ac:dyDescent="0.3">
      <c r="A28" s="206" t="s">
        <v>54</v>
      </c>
      <c r="B28" s="209">
        <v>483333.07178415998</v>
      </c>
      <c r="C28" s="209">
        <v>511849.72301942541</v>
      </c>
      <c r="D28" s="209">
        <v>536418.50972435786</v>
      </c>
      <c r="E28" s="210">
        <v>581954.61401595036</v>
      </c>
      <c r="F28" s="1"/>
      <c r="G28" s="21">
        <v>605234.34445614298</v>
      </c>
      <c r="H28" s="53">
        <v>685010.30553317606</v>
      </c>
      <c r="I28" s="15">
        <v>725727.25222143368</v>
      </c>
      <c r="J28" s="4"/>
      <c r="K28" s="219">
        <f t="shared" si="0"/>
        <v>4.8000000000000043E-2</v>
      </c>
      <c r="L28" s="213">
        <f t="shared" si="1"/>
        <v>7.8755033782071937E-3</v>
      </c>
      <c r="M28" s="213">
        <f t="shared" si="2"/>
        <v>3.3145760412687464E-2</v>
      </c>
      <c r="N28" s="214">
        <f t="shared" si="3"/>
        <v>4.5145760412687475E-2</v>
      </c>
      <c r="O28" s="16"/>
    </row>
    <row r="29" spans="1:15" x14ac:dyDescent="0.3">
      <c r="A29" s="206" t="s">
        <v>56</v>
      </c>
      <c r="B29" s="209">
        <v>175439.78210697602</v>
      </c>
      <c r="C29" s="209">
        <v>184036.33143021783</v>
      </c>
      <c r="D29" s="209">
        <v>195998.69297318198</v>
      </c>
      <c r="E29" s="210">
        <v>208913.10643678764</v>
      </c>
      <c r="F29" s="1"/>
      <c r="G29" s="21">
        <v>211658.39383798122</v>
      </c>
      <c r="H29" s="53">
        <v>230437.39234524089</v>
      </c>
      <c r="I29" s="15">
        <v>241138.0221317313</v>
      </c>
      <c r="J29" s="4"/>
      <c r="K29" s="219">
        <f t="shared" si="0"/>
        <v>6.4999999999999947E-2</v>
      </c>
      <c r="L29" s="213">
        <f t="shared" si="1"/>
        <v>2.6144554219453831E-3</v>
      </c>
      <c r="M29" s="213">
        <f t="shared" si="2"/>
        <v>1.9805742262479331E-2</v>
      </c>
      <c r="N29" s="214">
        <f t="shared" si="3"/>
        <v>2.9105742262479195E-2</v>
      </c>
      <c r="O29" s="16"/>
    </row>
    <row r="30" spans="1:15" x14ac:dyDescent="0.3">
      <c r="A30" s="206" t="s">
        <v>58</v>
      </c>
      <c r="B30" s="209">
        <v>170165.16433280002</v>
      </c>
      <c r="C30" s="209">
        <v>180204.90902843521</v>
      </c>
      <c r="D30" s="209">
        <v>188314.12993471479</v>
      </c>
      <c r="E30" s="210">
        <v>208990.02432481744</v>
      </c>
      <c r="F30" s="1"/>
      <c r="G30" s="21">
        <v>217494.76970463537</v>
      </c>
      <c r="H30" s="53">
        <v>256118.45732652204</v>
      </c>
      <c r="I30" s="15">
        <v>273153.36912492628</v>
      </c>
      <c r="J30" s="4"/>
      <c r="K30" s="219">
        <f t="shared" si="0"/>
        <v>4.4999999999999929E-2</v>
      </c>
      <c r="L30" s="213">
        <f t="shared" si="1"/>
        <v>8.0095628075573799E-3</v>
      </c>
      <c r="M30" s="213">
        <f t="shared" si="2"/>
        <v>4.1509088683308715E-2</v>
      </c>
      <c r="N30" s="214">
        <f t="shared" si="3"/>
        <v>5.500908868330856E-2</v>
      </c>
      <c r="O30" s="16"/>
    </row>
    <row r="31" spans="1:15" x14ac:dyDescent="0.3">
      <c r="A31" s="206" t="s">
        <v>60</v>
      </c>
      <c r="B31" s="209">
        <v>82789.338944843985</v>
      </c>
      <c r="C31" s="209">
        <v>85273.019113189308</v>
      </c>
      <c r="D31" s="209">
        <v>86893.206476339896</v>
      </c>
      <c r="E31" s="210">
        <v>94489.985819528403</v>
      </c>
      <c r="F31" s="1"/>
      <c r="G31" s="21">
        <v>97562.989627999123</v>
      </c>
      <c r="H31" s="53">
        <v>111455.28883735643</v>
      </c>
      <c r="I31" s="15">
        <v>115835.9594446691</v>
      </c>
      <c r="J31" s="4"/>
      <c r="K31" s="219">
        <f t="shared" si="0"/>
        <v>1.8999999999999906E-2</v>
      </c>
      <c r="L31" s="213">
        <f t="shared" si="1"/>
        <v>6.4214009875440681E-3</v>
      </c>
      <c r="M31" s="213">
        <f t="shared" si="2"/>
        <v>3.3577340543233802E-2</v>
      </c>
      <c r="N31" s="214">
        <f t="shared" si="3"/>
        <v>4.1577340543233809E-2</v>
      </c>
      <c r="O31" s="16"/>
    </row>
    <row r="32" spans="1:15" x14ac:dyDescent="0.3">
      <c r="A32" s="206" t="s">
        <v>62</v>
      </c>
      <c r="B32" s="209">
        <v>40394.450708724005</v>
      </c>
      <c r="C32" s="209">
        <v>43666.401216130645</v>
      </c>
      <c r="D32" s="209">
        <v>45762.388474504914</v>
      </c>
      <c r="E32" s="210">
        <v>49655.849219053285</v>
      </c>
      <c r="F32" s="1"/>
      <c r="G32" s="21">
        <v>51523.382746670759</v>
      </c>
      <c r="H32" s="53">
        <v>57517.910002485558</v>
      </c>
      <c r="I32" s="15">
        <v>59098.858647025263</v>
      </c>
      <c r="J32" s="4"/>
      <c r="K32" s="219">
        <f t="shared" si="0"/>
        <v>4.8000000000000043E-2</v>
      </c>
      <c r="L32" s="213">
        <f t="shared" si="1"/>
        <v>7.4112374685866289E-3</v>
      </c>
      <c r="M32" s="213">
        <f t="shared" si="2"/>
        <v>2.9832365446484932E-2</v>
      </c>
      <c r="N32" s="214">
        <f t="shared" si="3"/>
        <v>3.5432365446484981E-2</v>
      </c>
      <c r="O32" s="16"/>
    </row>
    <row r="33" spans="1:15" x14ac:dyDescent="0.3">
      <c r="A33" s="206" t="s">
        <v>64</v>
      </c>
      <c r="B33" s="209">
        <v>1059208.21203456</v>
      </c>
      <c r="C33" s="209">
        <v>1113227.8308483225</v>
      </c>
      <c r="D33" s="209">
        <v>1158870.1719131037</v>
      </c>
      <c r="E33" s="210">
        <v>1240019.7443057182</v>
      </c>
      <c r="F33" s="1"/>
      <c r="G33" s="21">
        <v>1258096.6798583765</v>
      </c>
      <c r="H33" s="53">
        <v>1353368.8253389341</v>
      </c>
      <c r="I33" s="15">
        <v>1466701.5089260368</v>
      </c>
      <c r="J33" s="4"/>
      <c r="K33" s="219">
        <f t="shared" si="0"/>
        <v>4.0999999999999925E-2</v>
      </c>
      <c r="L33" s="213">
        <f t="shared" si="1"/>
        <v>2.89873423699194E-3</v>
      </c>
      <c r="M33" s="213">
        <f t="shared" si="2"/>
        <v>1.7647836441850417E-2</v>
      </c>
      <c r="N33" s="214">
        <f t="shared" si="3"/>
        <v>3.4147836441850377E-2</v>
      </c>
      <c r="O33" s="16"/>
    </row>
    <row r="34" spans="1:15" x14ac:dyDescent="0.3">
      <c r="A34" s="206" t="s">
        <v>66</v>
      </c>
      <c r="B34" s="209">
        <v>436534.63392718806</v>
      </c>
      <c r="C34" s="209">
        <v>457488.29635569308</v>
      </c>
      <c r="D34" s="209">
        <v>467553.03887551831</v>
      </c>
      <c r="E34" s="210">
        <v>491872.57124534639</v>
      </c>
      <c r="F34" s="1"/>
      <c r="G34" s="21">
        <v>497768.04325413337</v>
      </c>
      <c r="H34" s="53">
        <v>535427.25799955393</v>
      </c>
      <c r="I34" s="15">
        <v>573305.01089269691</v>
      </c>
      <c r="J34" s="4"/>
      <c r="K34" s="219">
        <f t="shared" si="0"/>
        <v>2.200000000000002E-2</v>
      </c>
      <c r="L34" s="213">
        <f t="shared" si="1"/>
        <v>2.38574346909326E-3</v>
      </c>
      <c r="M34" s="213">
        <f t="shared" si="2"/>
        <v>1.711386450980279E-2</v>
      </c>
      <c r="N34" s="214">
        <f t="shared" si="3"/>
        <v>3.1113864509802802E-2</v>
      </c>
      <c r="O34" s="16"/>
    </row>
    <row r="35" spans="1:15" x14ac:dyDescent="0.3">
      <c r="A35" s="218" t="s">
        <v>68</v>
      </c>
      <c r="B35" s="209">
        <v>637350.06104399997</v>
      </c>
      <c r="C35" s="209">
        <v>660932.01330262795</v>
      </c>
      <c r="D35" s="209">
        <v>675472.51759528578</v>
      </c>
      <c r="E35" s="210">
        <v>709800.24709068378</v>
      </c>
      <c r="F35" s="1"/>
      <c r="G35" s="21">
        <v>714447.90049152204</v>
      </c>
      <c r="H35" s="53">
        <v>787705.53545432398</v>
      </c>
      <c r="I35" s="15">
        <v>827041.97661438223</v>
      </c>
      <c r="J35" s="4"/>
      <c r="K35" s="219">
        <f t="shared" si="0"/>
        <v>2.200000000000002E-2</v>
      </c>
      <c r="L35" s="213">
        <f t="shared" si="1"/>
        <v>1.3061500617896904E-3</v>
      </c>
      <c r="M35" s="213">
        <f t="shared" si="2"/>
        <v>2.1046568833220203E-2</v>
      </c>
      <c r="N35" s="214">
        <f t="shared" si="3"/>
        <v>3.1046568833220212E-2</v>
      </c>
      <c r="O35" s="16"/>
    </row>
    <row r="36" spans="1:15" x14ac:dyDescent="0.3">
      <c r="A36" s="218" t="s">
        <v>70</v>
      </c>
      <c r="B36" s="209">
        <v>1981849.5461235237</v>
      </c>
      <c r="C36" s="209">
        <v>2128506.4125366639</v>
      </c>
      <c r="D36" s="209">
        <v>2198747.124150374</v>
      </c>
      <c r="E36" s="210">
        <v>2265229.2337451498</v>
      </c>
      <c r="F36" s="1"/>
      <c r="G36" s="21">
        <v>2290207.8683239082</v>
      </c>
      <c r="H36" s="53">
        <v>2413142.0264293128</v>
      </c>
      <c r="I36" s="15">
        <v>2616234.4021322308</v>
      </c>
      <c r="J36" s="4"/>
      <c r="K36" s="219">
        <f t="shared" si="0"/>
        <v>3.300000000000014E-2</v>
      </c>
      <c r="L36" s="213">
        <f t="shared" si="1"/>
        <v>2.1957320717553852E-3</v>
      </c>
      <c r="M36" s="213">
        <f t="shared" si="2"/>
        <v>1.2731095678989668E-2</v>
      </c>
      <c r="N36" s="214">
        <f t="shared" si="3"/>
        <v>2.9231095678989627E-2</v>
      </c>
      <c r="O36" s="16"/>
    </row>
    <row r="37" spans="1:15" x14ac:dyDescent="0.3">
      <c r="A37" s="218" t="s">
        <v>72</v>
      </c>
      <c r="B37" s="209">
        <v>378280.32692199998</v>
      </c>
      <c r="C37" s="209">
        <v>393054.01741995796</v>
      </c>
      <c r="D37" s="209">
        <v>406331.50178055657</v>
      </c>
      <c r="E37" s="210">
        <v>432900.66752835055</v>
      </c>
      <c r="F37" s="1"/>
      <c r="G37" s="21">
        <v>435727.94922236336</v>
      </c>
      <c r="H37" s="53">
        <v>475188.82719098276</v>
      </c>
      <c r="I37" s="15">
        <v>497830.07816424681</v>
      </c>
      <c r="K37" s="219">
        <f t="shared" si="0"/>
        <v>3.3780304416561435E-2</v>
      </c>
      <c r="L37" s="213">
        <f t="shared" si="1"/>
        <v>1.3028044106395686E-3</v>
      </c>
      <c r="M37" s="213">
        <f t="shared" si="2"/>
        <v>1.8815616064783658E-2</v>
      </c>
      <c r="N37" s="214">
        <f t="shared" si="3"/>
        <v>2.8344371606749741E-2</v>
      </c>
    </row>
    <row r="38" spans="1:15" x14ac:dyDescent="0.3">
      <c r="A38" s="357" t="s">
        <v>74</v>
      </c>
      <c r="B38" s="391">
        <f>SUM(B8:B34)</f>
        <v>11748729.397868287</v>
      </c>
      <c r="C38" s="391">
        <f>SUM(C8:C34)</f>
        <v>12381815.162529727</v>
      </c>
      <c r="D38" s="391">
        <f>SUM(D8:D34)</f>
        <v>12723499.020183861</v>
      </c>
      <c r="E38" s="700">
        <f>SUM(E8:E34)</f>
        <v>13332037.749289284</v>
      </c>
      <c r="F38" s="1"/>
      <c r="G38" s="391">
        <f>SUM(G8:G34)</f>
        <v>13517083.19308701</v>
      </c>
      <c r="H38" s="391">
        <f>SUM(H8:H34)</f>
        <v>14619944.856383167</v>
      </c>
      <c r="I38" s="700">
        <f>SUM(I8:I34)</f>
        <v>15487923.453315321</v>
      </c>
      <c r="J38" s="6"/>
      <c r="K38" s="392">
        <f t="shared" si="0"/>
        <v>2.7595619315021747E-2</v>
      </c>
      <c r="L38" s="393">
        <f t="shared" si="1"/>
        <v>2.7606666939041791E-3</v>
      </c>
      <c r="M38" s="394">
        <f t="shared" si="2"/>
        <v>1.8614466923681849E-2</v>
      </c>
      <c r="N38" s="395">
        <f t="shared" si="3"/>
        <v>3.0431987088034962E-2</v>
      </c>
      <c r="O38" s="6"/>
    </row>
    <row r="39" spans="1:15" x14ac:dyDescent="0.3">
      <c r="A39" s="34" t="s">
        <v>76</v>
      </c>
      <c r="B39" s="211">
        <f>B38+B36</f>
        <v>13730578.94399181</v>
      </c>
      <c r="C39" s="211">
        <f>C38+C36</f>
        <v>14510321.575066391</v>
      </c>
      <c r="D39" s="211">
        <f>D38+D36</f>
        <v>14922246.144334234</v>
      </c>
      <c r="E39" s="701">
        <f>E38+E36</f>
        <v>15597266.983034434</v>
      </c>
      <c r="F39" s="1"/>
      <c r="G39" s="211">
        <f>G38+G36</f>
        <v>15807291.061410919</v>
      </c>
      <c r="H39" s="211">
        <f>H38+H36</f>
        <v>17033086.882812481</v>
      </c>
      <c r="I39" s="701">
        <f>I38+I36</f>
        <v>18104157.855447553</v>
      </c>
      <c r="J39" s="4"/>
      <c r="K39" s="220">
        <f t="shared" si="0"/>
        <v>2.8388383202731182E-2</v>
      </c>
      <c r="L39" s="221">
        <f t="shared" si="1"/>
        <v>2.6786988524896138E-3</v>
      </c>
      <c r="M39" s="222">
        <f t="shared" si="2"/>
        <v>1.7768419854114814E-2</v>
      </c>
      <c r="N39" s="223">
        <f t="shared" si="3"/>
        <v>3.0257925942716257E-2</v>
      </c>
      <c r="O39" s="16"/>
    </row>
    <row r="40" spans="1:15" ht="15" thickBot="1" x14ac:dyDescent="0.35">
      <c r="A40" s="35" t="s">
        <v>78</v>
      </c>
      <c r="B40" s="211">
        <f>B39+B35+B37</f>
        <v>14746209.33195781</v>
      </c>
      <c r="C40" s="211">
        <f>C39+C35+C37</f>
        <v>15564307.605788978</v>
      </c>
      <c r="D40" s="211">
        <f>D39+D35+D37</f>
        <v>16004050.163710076</v>
      </c>
      <c r="E40" s="701">
        <f>E39+E35+E37</f>
        <v>16739967.897653468</v>
      </c>
      <c r="F40" s="1"/>
      <c r="G40" s="211">
        <f>G39+G35+G37</f>
        <v>16957466.911124803</v>
      </c>
      <c r="H40" s="211">
        <f>H39+H35+H37</f>
        <v>18295981.245457791</v>
      </c>
      <c r="I40" s="701">
        <f>I39+I35+I37</f>
        <v>19429029.910226181</v>
      </c>
      <c r="J40" s="6"/>
      <c r="K40" s="224">
        <f t="shared" si="0"/>
        <v>2.8253268250592933E-2</v>
      </c>
      <c r="L40" s="225">
        <f t="shared" si="1"/>
        <v>2.5851588146739157E-3</v>
      </c>
      <c r="M40" s="226">
        <f t="shared" si="2"/>
        <v>1.7935398478898135E-2</v>
      </c>
      <c r="N40" s="227">
        <f t="shared" si="3"/>
        <v>3.0242114740274051E-2</v>
      </c>
      <c r="O40" s="6"/>
    </row>
  </sheetData>
  <mergeCells count="2">
    <mergeCell ref="A6:A7"/>
    <mergeCell ref="A4:N4"/>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8181"/>
  </sheetPr>
  <dimension ref="A1:AJ134"/>
  <sheetViews>
    <sheetView showGridLines="0" topLeftCell="V1" zoomScale="90" zoomScaleNormal="90" workbookViewId="0">
      <selection activeCell="AM26" sqref="AM26"/>
    </sheetView>
  </sheetViews>
  <sheetFormatPr baseColWidth="10" defaultColWidth="9.33203125" defaultRowHeight="10.199999999999999" x14ac:dyDescent="0.2"/>
  <cols>
    <col min="1" max="1" width="30.5546875" style="6" customWidth="1"/>
    <col min="2" max="2" width="10.6640625" style="478" customWidth="1"/>
    <col min="3" max="6" width="9.33203125" style="478"/>
    <col min="7" max="7" width="3.6640625" style="478" customWidth="1"/>
    <col min="8" max="8" width="12.33203125" style="478" customWidth="1"/>
    <col min="9" max="10" width="10.6640625" style="478" customWidth="1"/>
    <col min="11" max="11" width="7.44140625" style="478" bestFit="1" customWidth="1"/>
    <col min="12" max="15" width="11.6640625" style="478" customWidth="1"/>
    <col min="16" max="16" width="10.6640625" style="478" customWidth="1"/>
    <col min="17" max="17" width="8.33203125" style="478" bestFit="1" customWidth="1"/>
    <col min="18" max="18" width="12.6640625" style="478" customWidth="1"/>
    <col min="19" max="19" width="9.33203125" style="478" customWidth="1"/>
    <col min="20" max="20" width="3.6640625" style="478" customWidth="1"/>
    <col min="21" max="21" width="11.5546875" style="478" customWidth="1"/>
    <col min="22" max="22" width="12.33203125" style="478" customWidth="1"/>
    <col min="23" max="23" width="12.109375" style="478" customWidth="1"/>
    <col min="24" max="24" width="14.33203125" style="6" bestFit="1" customWidth="1"/>
    <col min="25" max="25" width="4.5546875" style="6" bestFit="1" customWidth="1"/>
    <col min="26" max="26" width="14.33203125" style="6" bestFit="1" customWidth="1"/>
    <col min="27" max="34" width="9.33203125" style="6" customWidth="1"/>
    <col min="35" max="16384" width="9.33203125" style="6"/>
  </cols>
  <sheetData>
    <row r="1" spans="1:36" ht="14.4" x14ac:dyDescent="0.25">
      <c r="A1" s="24"/>
      <c r="B1" s="476"/>
      <c r="C1" s="476"/>
      <c r="D1" s="476"/>
      <c r="E1" s="476"/>
      <c r="F1" s="476"/>
      <c r="G1" s="476"/>
      <c r="H1" s="476"/>
      <c r="I1" s="476"/>
      <c r="J1" s="476"/>
      <c r="K1" s="476"/>
      <c r="L1" s="477"/>
      <c r="P1" s="121"/>
      <c r="Q1" s="121"/>
      <c r="R1" s="121"/>
      <c r="S1" s="121"/>
      <c r="T1" s="121"/>
    </row>
    <row r="2" spans="1:36" ht="15" thickBot="1" x14ac:dyDescent="0.3">
      <c r="A2" s="24"/>
      <c r="B2" s="476"/>
      <c r="C2" s="476"/>
      <c r="D2" s="476"/>
      <c r="E2" s="476"/>
      <c r="F2" s="476"/>
      <c r="G2" s="476"/>
      <c r="H2" s="476"/>
      <c r="I2" s="476"/>
      <c r="J2" s="476"/>
      <c r="K2" s="476"/>
      <c r="L2" s="477"/>
      <c r="P2" s="121"/>
      <c r="Q2" s="121"/>
      <c r="R2" s="121"/>
      <c r="S2" s="121"/>
      <c r="T2" s="121"/>
    </row>
    <row r="3" spans="1:36" ht="42" customHeight="1" thickBot="1" x14ac:dyDescent="0.25">
      <c r="A3" s="726" t="s">
        <v>236</v>
      </c>
      <c r="B3" s="727"/>
      <c r="C3" s="727"/>
      <c r="D3" s="727"/>
      <c r="E3" s="727"/>
      <c r="F3" s="727"/>
      <c r="G3" s="727"/>
      <c r="H3" s="727"/>
      <c r="I3" s="727"/>
      <c r="J3" s="727"/>
      <c r="K3" s="727"/>
      <c r="L3" s="727"/>
      <c r="M3" s="727"/>
      <c r="N3" s="727"/>
      <c r="O3" s="727"/>
      <c r="P3" s="727"/>
      <c r="Q3" s="727"/>
      <c r="R3" s="727"/>
      <c r="S3" s="727"/>
      <c r="T3" s="727"/>
      <c r="U3" s="727"/>
      <c r="V3" s="727"/>
      <c r="W3" s="728"/>
    </row>
    <row r="4" spans="1:36" ht="9.6" customHeight="1" thickBot="1" x14ac:dyDescent="0.25">
      <c r="A4" s="386"/>
      <c r="B4" s="477"/>
      <c r="C4" s="367"/>
      <c r="D4" s="367"/>
      <c r="E4" s="367"/>
      <c r="F4" s="367"/>
      <c r="G4" s="367"/>
      <c r="H4" s="367"/>
      <c r="I4" s="367"/>
      <c r="J4" s="367"/>
      <c r="K4" s="367"/>
      <c r="L4" s="367"/>
      <c r="M4" s="367"/>
      <c r="N4" s="367"/>
      <c r="O4" s="367"/>
      <c r="P4" s="367"/>
      <c r="Q4" s="384"/>
      <c r="R4" s="384"/>
      <c r="S4" s="384"/>
      <c r="T4" s="384"/>
      <c r="U4" s="384"/>
      <c r="V4" s="384"/>
      <c r="W4" s="385"/>
    </row>
    <row r="5" spans="1:36" ht="71.400000000000006" customHeight="1" thickBot="1" x14ac:dyDescent="0.45">
      <c r="A5" s="387"/>
      <c r="P5" s="121"/>
      <c r="Q5" s="723" t="s">
        <v>231</v>
      </c>
      <c r="R5" s="724"/>
      <c r="S5" s="724"/>
      <c r="T5" s="724"/>
      <c r="U5" s="724"/>
      <c r="V5" s="724"/>
      <c r="W5" s="725"/>
    </row>
    <row r="6" spans="1:36" ht="37.200000000000003" customHeight="1" thickBot="1" x14ac:dyDescent="0.35">
      <c r="A6" s="720" t="s">
        <v>80</v>
      </c>
      <c r="B6" s="721"/>
      <c r="C6" s="721"/>
      <c r="D6" s="721"/>
      <c r="E6" s="721"/>
      <c r="F6" s="721"/>
      <c r="G6" s="721"/>
      <c r="H6" s="721"/>
      <c r="I6" s="721"/>
      <c r="J6" s="721"/>
      <c r="K6" s="721"/>
      <c r="L6" s="721"/>
      <c r="M6" s="721"/>
      <c r="N6" s="721"/>
      <c r="O6" s="722"/>
      <c r="P6" s="121"/>
      <c r="Q6" s="732" t="s">
        <v>81</v>
      </c>
      <c r="R6" s="733"/>
      <c r="S6" s="734"/>
      <c r="T6" s="121"/>
      <c r="U6" s="732" t="s">
        <v>82</v>
      </c>
      <c r="V6" s="733"/>
      <c r="W6" s="734"/>
      <c r="X6"/>
      <c r="Y6"/>
      <c r="Z6"/>
      <c r="AA6"/>
      <c r="AB6"/>
      <c r="AC6"/>
      <c r="AD6"/>
      <c r="AE6"/>
      <c r="AF6"/>
      <c r="AG6"/>
      <c r="AH6"/>
      <c r="AI6"/>
      <c r="AJ6"/>
    </row>
    <row r="7" spans="1:36" ht="69.599999999999994" thickBot="1" x14ac:dyDescent="0.35">
      <c r="A7" s="338"/>
      <c r="B7" s="341"/>
      <c r="C7" s="339">
        <v>2020</v>
      </c>
      <c r="D7" s="339">
        <v>2021</v>
      </c>
      <c r="E7" s="339">
        <v>2022</v>
      </c>
      <c r="F7" s="340">
        <v>2025</v>
      </c>
      <c r="G7" s="121"/>
      <c r="H7" s="341" t="s">
        <v>3</v>
      </c>
      <c r="I7" s="339" t="s">
        <v>4</v>
      </c>
      <c r="J7" s="340" t="s">
        <v>5</v>
      </c>
      <c r="K7" s="121"/>
      <c r="L7" s="341" t="s">
        <v>137</v>
      </c>
      <c r="M7" s="339" t="s">
        <v>7</v>
      </c>
      <c r="N7" s="339" t="s">
        <v>8</v>
      </c>
      <c r="O7" s="340" t="s">
        <v>9</v>
      </c>
      <c r="P7" s="121"/>
      <c r="Q7" s="374">
        <v>2020</v>
      </c>
      <c r="R7" s="308">
        <v>2021</v>
      </c>
      <c r="S7" s="308">
        <v>2022</v>
      </c>
      <c r="T7" s="121"/>
      <c r="U7" s="374">
        <v>2020</v>
      </c>
      <c r="V7" s="308">
        <v>2021</v>
      </c>
      <c r="W7" s="308">
        <v>2022</v>
      </c>
      <c r="X7"/>
      <c r="Y7"/>
      <c r="Z7"/>
      <c r="AA7"/>
      <c r="AB7"/>
      <c r="AC7"/>
      <c r="AD7"/>
      <c r="AE7"/>
      <c r="AF7"/>
      <c r="AG7"/>
      <c r="AH7"/>
      <c r="AI7"/>
      <c r="AJ7"/>
    </row>
    <row r="8" spans="1:36" ht="25.2" customHeight="1" thickBot="1" x14ac:dyDescent="0.35">
      <c r="A8" s="318" t="s">
        <v>10</v>
      </c>
      <c r="B8" s="318" t="s">
        <v>256</v>
      </c>
      <c r="C8" s="369" t="s">
        <v>83</v>
      </c>
      <c r="D8" s="369" t="s">
        <v>83</v>
      </c>
      <c r="E8" s="369" t="s">
        <v>83</v>
      </c>
      <c r="F8" s="370" t="s">
        <v>83</v>
      </c>
      <c r="G8" s="121"/>
      <c r="H8" s="368" t="s">
        <v>83</v>
      </c>
      <c r="I8" s="369" t="s">
        <v>83</v>
      </c>
      <c r="J8" s="370" t="s">
        <v>83</v>
      </c>
      <c r="K8" s="121"/>
      <c r="L8" s="368" t="s">
        <v>13</v>
      </c>
      <c r="M8" s="369" t="s">
        <v>13</v>
      </c>
      <c r="N8" s="369" t="s">
        <v>13</v>
      </c>
      <c r="O8" s="370" t="s">
        <v>13</v>
      </c>
      <c r="P8" s="121"/>
      <c r="Q8" s="353" t="s">
        <v>83</v>
      </c>
      <c r="R8" s="354" t="s">
        <v>83</v>
      </c>
      <c r="S8" s="355" t="s">
        <v>83</v>
      </c>
      <c r="T8" s="121"/>
      <c r="U8" s="353" t="s">
        <v>13</v>
      </c>
      <c r="V8" s="354" t="s">
        <v>13</v>
      </c>
      <c r="W8" s="355" t="s">
        <v>13</v>
      </c>
      <c r="X8"/>
      <c r="Y8"/>
      <c r="Z8"/>
      <c r="AA8"/>
      <c r="AB8"/>
      <c r="AC8"/>
      <c r="AD8"/>
      <c r="AE8"/>
      <c r="AF8"/>
      <c r="AG8"/>
      <c r="AH8"/>
      <c r="AI8"/>
      <c r="AJ8"/>
    </row>
    <row r="9" spans="1:36" ht="15" customHeight="1" x14ac:dyDescent="0.3">
      <c r="A9" s="32" t="s">
        <v>36</v>
      </c>
      <c r="B9" s="479" t="s">
        <v>37</v>
      </c>
      <c r="C9" s="202">
        <v>69.26745944105663</v>
      </c>
      <c r="D9" s="203">
        <v>72.319088269863485</v>
      </c>
      <c r="E9" s="202">
        <v>74.261136629093272</v>
      </c>
      <c r="F9" s="480">
        <v>79.91869801749236</v>
      </c>
      <c r="G9" s="121"/>
      <c r="H9" s="103">
        <v>80.801941053150358</v>
      </c>
      <c r="I9" s="104">
        <v>88.842156188180709</v>
      </c>
      <c r="J9" s="105">
        <v>102.63498132207552</v>
      </c>
      <c r="K9" s="121"/>
      <c r="L9" s="87">
        <v>2.6853883334133188E-2</v>
      </c>
      <c r="M9" s="87">
        <v>2.2006468844135707E-3</v>
      </c>
      <c r="N9" s="94">
        <v>2.1395965458619104E-2</v>
      </c>
      <c r="O9" s="88">
        <v>5.1306625744877543E-2</v>
      </c>
      <c r="P9" s="121"/>
      <c r="Q9" s="103">
        <v>3414.0851044074593</v>
      </c>
      <c r="R9" s="104">
        <v>3421.8149999999996</v>
      </c>
      <c r="S9" s="541">
        <v>3472.8820666666725</v>
      </c>
      <c r="T9" s="121"/>
      <c r="U9" s="483">
        <v>2.02887325074688E-2</v>
      </c>
      <c r="V9" s="484">
        <v>2.1134716011784242E-2</v>
      </c>
      <c r="W9" s="544">
        <v>2.1383143799170324E-2</v>
      </c>
      <c r="X9" s="32" t="s">
        <v>255</v>
      </c>
      <c r="Y9" s="481">
        <v>4.169549092397306E-2</v>
      </c>
      <c r="Z9" s="32" t="s">
        <v>255</v>
      </c>
      <c r="AA9" s="481">
        <v>4.5777434306197615E-2</v>
      </c>
      <c r="AB9"/>
      <c r="AC9"/>
      <c r="AD9"/>
      <c r="AE9"/>
      <c r="AF9"/>
      <c r="AG9"/>
      <c r="AH9"/>
      <c r="AI9"/>
      <c r="AJ9"/>
    </row>
    <row r="10" spans="1:36" ht="14.4" x14ac:dyDescent="0.3">
      <c r="A10" s="32" t="s">
        <v>58</v>
      </c>
      <c r="B10" s="479" t="s">
        <v>59</v>
      </c>
      <c r="C10" s="202">
        <v>197.47729944211298</v>
      </c>
      <c r="D10" s="203">
        <v>211.25525752006249</v>
      </c>
      <c r="E10" s="202">
        <v>220.93409010534086</v>
      </c>
      <c r="F10" s="480">
        <v>250.17218058895045</v>
      </c>
      <c r="G10" s="121"/>
      <c r="H10" s="103">
        <v>286.64430221540505</v>
      </c>
      <c r="I10" s="104">
        <v>299.55465091297469</v>
      </c>
      <c r="J10" s="105">
        <v>341.90538849269689</v>
      </c>
      <c r="K10" s="121"/>
      <c r="L10" s="87">
        <v>4.5815818734637581E-2</v>
      </c>
      <c r="M10" s="87">
        <v>2.7592343911740702E-2</v>
      </c>
      <c r="N10" s="94">
        <v>3.6686422397882668E-2</v>
      </c>
      <c r="O10" s="88">
        <v>6.4469902122606504E-2</v>
      </c>
      <c r="P10" s="121"/>
      <c r="Q10" s="103">
        <v>8043.1767333637636</v>
      </c>
      <c r="R10" s="104">
        <v>7204.4150000000009</v>
      </c>
      <c r="S10" s="541">
        <v>7488.7770000000019</v>
      </c>
      <c r="T10" s="121"/>
      <c r="U10" s="483">
        <v>2.4552152214057509E-2</v>
      </c>
      <c r="V10" s="484">
        <v>2.9323027271480399E-2</v>
      </c>
      <c r="W10" s="545">
        <v>2.9502025511687797E-2</v>
      </c>
      <c r="X10" s="32" t="s">
        <v>78</v>
      </c>
      <c r="Y10" s="481">
        <v>4.169549092397306E-2</v>
      </c>
      <c r="Z10" s="32" t="s">
        <v>78</v>
      </c>
      <c r="AA10" s="481">
        <v>4.5777434306197615E-2</v>
      </c>
      <c r="AB10"/>
      <c r="AC10"/>
      <c r="AD10"/>
      <c r="AE10"/>
      <c r="AF10"/>
      <c r="AG10"/>
      <c r="AH10"/>
      <c r="AI10"/>
      <c r="AJ10"/>
    </row>
    <row r="11" spans="1:36" ht="15.6" x14ac:dyDescent="0.3">
      <c r="A11" s="32" t="s">
        <v>16</v>
      </c>
      <c r="B11" s="479" t="s">
        <v>17</v>
      </c>
      <c r="C11" s="202">
        <v>135.48531268147647</v>
      </c>
      <c r="D11" s="203">
        <v>137.57958173650692</v>
      </c>
      <c r="E11" s="202">
        <v>138.48077336110998</v>
      </c>
      <c r="F11" s="480">
        <v>147.55067919709634</v>
      </c>
      <c r="G11" s="121"/>
      <c r="H11" s="103">
        <v>149.64370107233771</v>
      </c>
      <c r="I11" s="104">
        <v>168.49870630822846</v>
      </c>
      <c r="J11" s="105">
        <v>194.62744997295809</v>
      </c>
      <c r="K11" s="121"/>
      <c r="L11" s="87">
        <v>6.5503297308246999E-3</v>
      </c>
      <c r="M11" s="87">
        <v>2.821059280899485E-3</v>
      </c>
      <c r="N11" s="94">
        <v>2.6906899027447695E-2</v>
      </c>
      <c r="O11" s="88">
        <v>5.6945455823415925E-2</v>
      </c>
      <c r="P11" s="121"/>
      <c r="Q11" s="103">
        <v>4398.5858108301736</v>
      </c>
      <c r="R11" s="104">
        <v>4412.1490000000003</v>
      </c>
      <c r="S11" s="541">
        <v>4465.5510666666669</v>
      </c>
      <c r="T11" s="121"/>
      <c r="U11" s="483">
        <v>3.0802016490819682E-2</v>
      </c>
      <c r="V11" s="484">
        <v>3.1181989034483402E-2</v>
      </c>
      <c r="W11" s="545">
        <v>3.1010903535468839E-2</v>
      </c>
      <c r="X11" s="703"/>
      <c r="Y11" s="481">
        <v>4.169549092397306E-2</v>
      </c>
      <c r="Z11"/>
      <c r="AA11" s="481">
        <v>4.5777434306197615E-2</v>
      </c>
      <c r="AB11"/>
      <c r="AC11"/>
      <c r="AD11"/>
      <c r="AE11"/>
      <c r="AF11"/>
      <c r="AG11"/>
      <c r="AH11"/>
      <c r="AI11"/>
      <c r="AJ11"/>
    </row>
    <row r="12" spans="1:36" ht="15.6" x14ac:dyDescent="0.3">
      <c r="A12" s="32" t="s">
        <v>64</v>
      </c>
      <c r="B12" s="479" t="s">
        <v>65</v>
      </c>
      <c r="C12" s="202">
        <v>486.97806996827745</v>
      </c>
      <c r="D12" s="203">
        <v>509.74636741691228</v>
      </c>
      <c r="E12" s="202">
        <v>531.02487381130072</v>
      </c>
      <c r="F12" s="480">
        <v>593.6776703583231</v>
      </c>
      <c r="G12" s="121"/>
      <c r="H12" s="103">
        <v>613.99434566447769</v>
      </c>
      <c r="I12" s="104">
        <v>693.2445363070301</v>
      </c>
      <c r="J12" s="105">
        <v>790.50643686048329</v>
      </c>
      <c r="K12" s="121"/>
      <c r="L12" s="87">
        <v>4.1743321295677038E-2</v>
      </c>
      <c r="M12" s="87">
        <v>6.7525341454783838E-3</v>
      </c>
      <c r="N12" s="94">
        <v>3.149505004158959E-2</v>
      </c>
      <c r="O12" s="88">
        <v>5.8938989951933474E-2</v>
      </c>
      <c r="P12" s="121"/>
      <c r="Q12" s="103">
        <v>16909.07721193161</v>
      </c>
      <c r="R12" s="104">
        <v>16752.080000000002</v>
      </c>
      <c r="S12" s="541">
        <v>17048.372933333274</v>
      </c>
      <c r="T12" s="121"/>
      <c r="U12" s="483">
        <v>2.8799801660651797E-2</v>
      </c>
      <c r="V12" s="484">
        <v>3.0428840324121676E-2</v>
      </c>
      <c r="W12" s="545">
        <v>3.1148126327822857E-2</v>
      </c>
      <c r="X12" s="703"/>
      <c r="Y12" s="481">
        <v>4.169549092397306E-2</v>
      </c>
      <c r="Z12"/>
      <c r="AA12" s="481">
        <v>4.5777434306197615E-2</v>
      </c>
      <c r="AB12"/>
      <c r="AC12"/>
      <c r="AD12"/>
      <c r="AE12"/>
      <c r="AF12"/>
      <c r="AG12"/>
      <c r="AH12"/>
      <c r="AI12"/>
      <c r="AJ12"/>
    </row>
    <row r="13" spans="1:36" ht="15.6" x14ac:dyDescent="0.3">
      <c r="A13" s="32" t="s">
        <v>20</v>
      </c>
      <c r="B13" s="479" t="s">
        <v>21</v>
      </c>
      <c r="C13" s="202">
        <v>45.28073210442146</v>
      </c>
      <c r="D13" s="203">
        <v>49.079131556156966</v>
      </c>
      <c r="E13" s="202">
        <v>51.179024892064817</v>
      </c>
      <c r="F13" s="480">
        <v>56.944707406423191</v>
      </c>
      <c r="G13" s="121"/>
      <c r="H13" s="103">
        <v>57.034495706942025</v>
      </c>
      <c r="I13" s="104">
        <v>65.851136495040862</v>
      </c>
      <c r="J13" s="105">
        <v>75.199023688754167</v>
      </c>
      <c r="K13" s="121"/>
      <c r="L13" s="87">
        <v>4.2785869866200255E-2</v>
      </c>
      <c r="M13" s="87">
        <v>3.1515386829905623E-4</v>
      </c>
      <c r="N13" s="94">
        <v>2.9489642854594322E-2</v>
      </c>
      <c r="O13" s="88">
        <v>5.7186886093548273E-2</v>
      </c>
      <c r="P13" s="121"/>
      <c r="Q13" s="103">
        <v>1494.295854550418</v>
      </c>
      <c r="R13" s="104">
        <v>1486.7199999999996</v>
      </c>
      <c r="S13" s="541">
        <v>1516.037266666659</v>
      </c>
      <c r="T13" s="121"/>
      <c r="U13" s="483">
        <v>3.0302387553664777E-2</v>
      </c>
      <c r="V13" s="484">
        <v>3.301168448407029E-2</v>
      </c>
      <c r="W13" s="545">
        <v>3.3758421390651661E-2</v>
      </c>
      <c r="X13" s="703"/>
      <c r="Y13" s="481">
        <v>4.169549092397306E-2</v>
      </c>
      <c r="Z13"/>
      <c r="AA13" s="481">
        <v>4.5777434306197615E-2</v>
      </c>
      <c r="AB13"/>
      <c r="AC13"/>
      <c r="AD13"/>
      <c r="AE13"/>
      <c r="AF13"/>
      <c r="AG13"/>
      <c r="AH13"/>
      <c r="AI13"/>
      <c r="AJ13"/>
    </row>
    <row r="14" spans="1:36" ht="15.6" x14ac:dyDescent="0.3">
      <c r="A14" s="32" t="s">
        <v>18</v>
      </c>
      <c r="B14" s="479" t="s">
        <v>19</v>
      </c>
      <c r="C14" s="202">
        <v>85.797959619055561</v>
      </c>
      <c r="D14" s="203">
        <v>90.928096443405096</v>
      </c>
      <c r="E14" s="202">
        <v>95.410723316136995</v>
      </c>
      <c r="F14" s="480">
        <v>107.3442974516725</v>
      </c>
      <c r="G14" s="121"/>
      <c r="H14" s="103">
        <v>108.89393309901391</v>
      </c>
      <c r="I14" s="104">
        <v>124.53101925693166</v>
      </c>
      <c r="J14" s="105">
        <v>144.38404866086049</v>
      </c>
      <c r="K14" s="121"/>
      <c r="L14" s="87">
        <v>4.9298589193736753E-2</v>
      </c>
      <c r="M14" s="87">
        <v>2.8706957390463028E-3</v>
      </c>
      <c r="N14" s="94">
        <v>3.0148211695793181E-2</v>
      </c>
      <c r="O14" s="88">
        <v>6.107980166608562E-2</v>
      </c>
      <c r="P14" s="121"/>
      <c r="Q14" s="103">
        <v>2940.5275825276135</v>
      </c>
      <c r="R14" s="104">
        <v>2744.3959999999993</v>
      </c>
      <c r="S14" s="541">
        <v>2814.0774666666657</v>
      </c>
      <c r="T14" s="121"/>
      <c r="U14" s="483">
        <v>2.9177743520877129E-2</v>
      </c>
      <c r="V14" s="484">
        <v>3.3132279905452831E-2</v>
      </c>
      <c r="W14" s="545">
        <v>3.3904796312929156E-2</v>
      </c>
      <c r="X14" s="703"/>
      <c r="Y14" s="481">
        <v>4.169549092397306E-2</v>
      </c>
      <c r="Z14"/>
      <c r="AA14" s="481">
        <v>4.5777434306197615E-2</v>
      </c>
      <c r="AB14"/>
      <c r="AC14"/>
      <c r="AD14"/>
      <c r="AE14"/>
      <c r="AF14"/>
      <c r="AG14"/>
      <c r="AH14"/>
      <c r="AI14"/>
      <c r="AJ14"/>
    </row>
    <row r="15" spans="1:36" ht="15.6" x14ac:dyDescent="0.3">
      <c r="A15" s="32" t="s">
        <v>42</v>
      </c>
      <c r="B15" s="479" t="s">
        <v>43</v>
      </c>
      <c r="C15" s="202">
        <v>653.01003310203168</v>
      </c>
      <c r="D15" s="203">
        <v>684.08000633466918</v>
      </c>
      <c r="E15" s="202">
        <v>712.9835684715224</v>
      </c>
      <c r="F15" s="480">
        <v>798.13247767291398</v>
      </c>
      <c r="G15" s="121"/>
      <c r="H15" s="103">
        <v>883.91365572285156</v>
      </c>
      <c r="I15" s="104">
        <v>933.5085596223621</v>
      </c>
      <c r="J15" s="105">
        <v>1044.5753394334863</v>
      </c>
      <c r="K15" s="121"/>
      <c r="L15" s="87">
        <v>4.2251727676883455E-2</v>
      </c>
      <c r="M15" s="87">
        <v>2.0626809332900065E-2</v>
      </c>
      <c r="N15" s="94">
        <v>3.1831220138424321E-2</v>
      </c>
      <c r="O15" s="88">
        <v>5.5292756190608028E-2</v>
      </c>
      <c r="P15" s="121"/>
      <c r="Q15" s="103">
        <v>20107.039552410257</v>
      </c>
      <c r="R15" s="104">
        <v>19559.392000000003</v>
      </c>
      <c r="S15" s="541">
        <v>19782.785533333335</v>
      </c>
      <c r="T15" s="121"/>
      <c r="U15" s="483">
        <v>3.2476687152274218E-2</v>
      </c>
      <c r="V15" s="484">
        <v>3.4974502598785741E-2</v>
      </c>
      <c r="W15" s="545">
        <v>3.6040605468333507E-2</v>
      </c>
      <c r="X15" s="703"/>
      <c r="Y15" s="481">
        <v>4.169549092397306E-2</v>
      </c>
      <c r="Z15"/>
      <c r="AA15" s="481">
        <v>4.5777434306197615E-2</v>
      </c>
      <c r="AB15"/>
      <c r="AC15"/>
      <c r="AD15"/>
      <c r="AE15"/>
      <c r="AF15"/>
      <c r="AG15"/>
      <c r="AH15"/>
      <c r="AI15"/>
      <c r="AJ15"/>
    </row>
    <row r="16" spans="1:36" ht="15.6" x14ac:dyDescent="0.3">
      <c r="A16" s="32" t="s">
        <v>14</v>
      </c>
      <c r="B16" s="479" t="s">
        <v>15</v>
      </c>
      <c r="C16" s="202">
        <v>134.28768253914677</v>
      </c>
      <c r="D16" s="203">
        <v>137.767363235293</v>
      </c>
      <c r="E16" s="202">
        <v>141.28514645637625</v>
      </c>
      <c r="F16" s="480">
        <v>152.46435895228407</v>
      </c>
      <c r="G16" s="121"/>
      <c r="H16" s="103">
        <v>173.51017773815622</v>
      </c>
      <c r="I16" s="104">
        <v>175.80762328882213</v>
      </c>
      <c r="J16" s="105">
        <v>198.27592043983208</v>
      </c>
      <c r="K16" s="121"/>
      <c r="L16" s="87">
        <v>2.5534227689871791E-2</v>
      </c>
      <c r="M16" s="87">
        <v>2.6198379510076197E-2</v>
      </c>
      <c r="N16" s="94">
        <v>2.8901674800768662E-2</v>
      </c>
      <c r="O16" s="88">
        <v>5.395077737988041E-2</v>
      </c>
      <c r="P16" s="121"/>
      <c r="Q16" s="103">
        <v>3847.7041758803211</v>
      </c>
      <c r="R16" s="104">
        <v>3813.3009999999995</v>
      </c>
      <c r="S16" s="541">
        <v>3850.8935999999958</v>
      </c>
      <c r="T16" s="121"/>
      <c r="U16" s="481">
        <v>3.4900729474199491E-2</v>
      </c>
      <c r="V16" s="482">
        <v>3.612811137523448E-2</v>
      </c>
      <c r="W16" s="545">
        <v>3.6688924995584508E-2</v>
      </c>
      <c r="X16" s="703"/>
      <c r="Y16" s="481">
        <v>4.169549092397306E-2</v>
      </c>
      <c r="Z16"/>
      <c r="AA16" s="481">
        <v>4.5777434306197615E-2</v>
      </c>
      <c r="AB16"/>
      <c r="AC16"/>
      <c r="AD16"/>
      <c r="AE16"/>
      <c r="AF16"/>
      <c r="AG16"/>
      <c r="AH16"/>
      <c r="AI16"/>
      <c r="AJ16"/>
    </row>
    <row r="17" spans="1:36" ht="15.6" x14ac:dyDescent="0.3">
      <c r="A17" s="32" t="s">
        <v>54</v>
      </c>
      <c r="B17" s="479" t="s">
        <v>55</v>
      </c>
      <c r="C17" s="202">
        <v>564.04624162909568</v>
      </c>
      <c r="D17" s="203">
        <v>583.40990725681911</v>
      </c>
      <c r="E17" s="202">
        <v>600.53653125710639</v>
      </c>
      <c r="F17" s="480">
        <v>652.35513162453867</v>
      </c>
      <c r="G17" s="121"/>
      <c r="H17" s="103">
        <v>657.03701211929774</v>
      </c>
      <c r="I17" s="104">
        <v>739.82323175239026</v>
      </c>
      <c r="J17" s="105">
        <v>878.66176734546275</v>
      </c>
      <c r="K17" s="121"/>
      <c r="L17" s="87">
        <v>2.9356073298131502E-2</v>
      </c>
      <c r="M17" s="87">
        <v>1.4312748749822912E-3</v>
      </c>
      <c r="N17" s="94">
        <v>2.5483734663886759E-2</v>
      </c>
      <c r="O17" s="88">
        <v>6.1371762884464554E-2</v>
      </c>
      <c r="P17" s="121"/>
      <c r="Q17" s="103">
        <v>15253.202158607606</v>
      </c>
      <c r="R17" s="104">
        <v>15235.182999999992</v>
      </c>
      <c r="S17" s="541">
        <v>15234.490599999997</v>
      </c>
      <c r="T17" s="121"/>
      <c r="U17" s="483">
        <v>3.6978874059621379E-2</v>
      </c>
      <c r="V17" s="484">
        <v>3.8293593667816095E-2</v>
      </c>
      <c r="W17" s="545">
        <v>3.9419534727147786E-2</v>
      </c>
      <c r="X17" s="703"/>
      <c r="Y17" s="481">
        <v>4.169549092397306E-2</v>
      </c>
      <c r="Z17"/>
      <c r="AA17" s="481">
        <v>4.5777434306197615E-2</v>
      </c>
      <c r="AB17"/>
      <c r="AC17"/>
      <c r="AD17"/>
      <c r="AE17"/>
      <c r="AF17"/>
      <c r="AG17"/>
      <c r="AH17"/>
      <c r="AI17"/>
      <c r="AJ17"/>
    </row>
    <row r="18" spans="1:36" ht="15.6" x14ac:dyDescent="0.3">
      <c r="A18" s="32" t="s">
        <v>38</v>
      </c>
      <c r="B18" s="479" t="s">
        <v>39</v>
      </c>
      <c r="C18" s="202">
        <v>135.91302850335535</v>
      </c>
      <c r="D18" s="203">
        <v>156.0190832957783</v>
      </c>
      <c r="E18" s="202">
        <v>167.00799997060943</v>
      </c>
      <c r="F18" s="480">
        <v>193.66204216562801</v>
      </c>
      <c r="G18" s="121"/>
      <c r="H18" s="103">
        <v>198.82413689420164</v>
      </c>
      <c r="I18" s="104">
        <v>228.6673228405221</v>
      </c>
      <c r="J18" s="105">
        <v>289.56850872444488</v>
      </c>
      <c r="K18" s="121"/>
      <c r="L18" s="87">
        <v>7.0433157551621717E-2</v>
      </c>
      <c r="M18" s="87">
        <v>5.2750866462669688E-3</v>
      </c>
      <c r="N18" s="94">
        <v>3.3789031540210068E-2</v>
      </c>
      <c r="O18" s="88">
        <v>8.3780579349648443E-2</v>
      </c>
      <c r="P18" s="121"/>
      <c r="Q18" s="103">
        <v>4161.8766095190904</v>
      </c>
      <c r="R18" s="104">
        <v>4215.3749999999991</v>
      </c>
      <c r="S18" s="541">
        <v>4213.1268666666729</v>
      </c>
      <c r="T18" s="121"/>
      <c r="U18" s="483">
        <v>3.2656669395842629E-2</v>
      </c>
      <c r="V18" s="484">
        <v>3.7011910754269392E-2</v>
      </c>
      <c r="W18" s="545">
        <v>3.9639917157952155E-2</v>
      </c>
      <c r="X18" s="703"/>
      <c r="Y18" s="481">
        <v>4.169549092397306E-2</v>
      </c>
      <c r="Z18"/>
      <c r="AA18" s="481">
        <v>4.5777434306197615E-2</v>
      </c>
      <c r="AB18"/>
      <c r="AC18"/>
      <c r="AD18"/>
      <c r="AE18"/>
      <c r="AF18"/>
      <c r="AG18"/>
      <c r="AH18"/>
      <c r="AI18"/>
      <c r="AJ18"/>
    </row>
    <row r="19" spans="1:36" ht="15.6" x14ac:dyDescent="0.3">
      <c r="A19" s="32" t="s">
        <v>62</v>
      </c>
      <c r="B19" s="479" t="s">
        <v>63</v>
      </c>
      <c r="C19" s="202">
        <v>35.082497171189836</v>
      </c>
      <c r="D19" s="203">
        <v>37.00158357261158</v>
      </c>
      <c r="E19" s="202">
        <v>38.127470057681506</v>
      </c>
      <c r="F19" s="480">
        <v>41.527113308240736</v>
      </c>
      <c r="G19" s="121"/>
      <c r="H19" s="103">
        <v>42.986826586610725</v>
      </c>
      <c r="I19" s="104">
        <v>47.264240337120093</v>
      </c>
      <c r="J19" s="105">
        <v>52.326678684541925</v>
      </c>
      <c r="K19" s="121"/>
      <c r="L19" s="87">
        <v>3.0428062162812575E-2</v>
      </c>
      <c r="M19" s="87">
        <v>6.9333579355763675E-3</v>
      </c>
      <c r="N19" s="94">
        <v>2.6219322925376654E-2</v>
      </c>
      <c r="O19" s="88">
        <v>4.7317319150487869E-2</v>
      </c>
      <c r="P19" s="121"/>
      <c r="Q19" s="103">
        <v>895.98434943086977</v>
      </c>
      <c r="R19" s="104">
        <v>880.31099999999992</v>
      </c>
      <c r="S19" s="541">
        <v>907.04293333333044</v>
      </c>
      <c r="T19" s="121"/>
      <c r="U19" s="483">
        <v>3.9155256666563734E-2</v>
      </c>
      <c r="V19" s="484">
        <v>4.203239942771541E-2</v>
      </c>
      <c r="W19" s="545">
        <v>4.2034912192706525E-2</v>
      </c>
      <c r="X19" s="703"/>
      <c r="Y19" s="481">
        <v>4.169549092397306E-2</v>
      </c>
      <c r="Z19"/>
      <c r="AA19" s="481">
        <v>4.5777434306197615E-2</v>
      </c>
      <c r="AB19"/>
      <c r="AC19"/>
      <c r="AD19"/>
      <c r="AE19"/>
      <c r="AF19"/>
      <c r="AG19"/>
      <c r="AH19"/>
      <c r="AI19"/>
      <c r="AJ19"/>
    </row>
    <row r="20" spans="1:36" ht="15.6" x14ac:dyDescent="0.3">
      <c r="A20" s="32" t="s">
        <v>46</v>
      </c>
      <c r="B20" s="479" t="s">
        <v>47</v>
      </c>
      <c r="C20" s="202">
        <v>47.182869567379392</v>
      </c>
      <c r="D20" s="203">
        <v>50.225842730892083</v>
      </c>
      <c r="E20" s="202">
        <v>52.770448064784205</v>
      </c>
      <c r="F20" s="480">
        <v>59.759776093918667</v>
      </c>
      <c r="G20" s="121"/>
      <c r="H20" s="103">
        <v>60.474280838420313</v>
      </c>
      <c r="I20" s="104">
        <v>69.775332685381684</v>
      </c>
      <c r="J20" s="105">
        <v>77.085489446775114</v>
      </c>
      <c r="K20" s="121"/>
      <c r="L20" s="87">
        <v>5.0663268061543754E-2</v>
      </c>
      <c r="M20" s="87">
        <v>2.3799015766865494E-3</v>
      </c>
      <c r="N20" s="94">
        <v>3.1474725604733855E-2</v>
      </c>
      <c r="O20" s="88">
        <v>5.2234978423911116E-2</v>
      </c>
      <c r="P20" s="121"/>
      <c r="Q20" s="103">
        <v>1269.3001429226583</v>
      </c>
      <c r="R20" s="104">
        <v>1244.2150000000001</v>
      </c>
      <c r="S20" s="541">
        <v>1249.6252666666669</v>
      </c>
      <c r="T20" s="121"/>
      <c r="U20" s="483">
        <v>3.7172350314825707E-2</v>
      </c>
      <c r="V20" s="484">
        <v>4.0367494951348504E-2</v>
      </c>
      <c r="W20" s="545">
        <v>4.2229018148414676E-2</v>
      </c>
      <c r="X20" s="703"/>
      <c r="Y20" s="481">
        <v>4.169549092397306E-2</v>
      </c>
      <c r="Z20"/>
      <c r="AA20" s="481">
        <v>4.5777434306197615E-2</v>
      </c>
      <c r="AB20"/>
      <c r="AC20"/>
      <c r="AD20"/>
      <c r="AE20"/>
      <c r="AF20"/>
      <c r="AG20"/>
      <c r="AH20"/>
      <c r="AI20"/>
      <c r="AJ20"/>
    </row>
    <row r="21" spans="1:36" ht="15.6" x14ac:dyDescent="0.3">
      <c r="A21" s="32" t="s">
        <v>24</v>
      </c>
      <c r="B21" s="479" t="s">
        <v>25</v>
      </c>
      <c r="C21" s="202">
        <v>176.63894041317423</v>
      </c>
      <c r="D21" s="203">
        <v>194.49451911629225</v>
      </c>
      <c r="E21" s="202">
        <v>208.47385879014661</v>
      </c>
      <c r="F21" s="480">
        <v>241.93435919335815</v>
      </c>
      <c r="G21" s="121"/>
      <c r="H21" s="103">
        <v>294.50263686517553</v>
      </c>
      <c r="I21" s="104">
        <v>296.33587881728755</v>
      </c>
      <c r="J21" s="105">
        <v>357.20557138865024</v>
      </c>
      <c r="K21" s="121"/>
      <c r="L21" s="87">
        <v>7.1875237088279142E-2</v>
      </c>
      <c r="M21" s="87">
        <v>4.0107738062333809E-2</v>
      </c>
      <c r="N21" s="94">
        <v>4.1399433822049136E-2</v>
      </c>
      <c r="O21" s="88">
        <v>8.1045901667271103E-2</v>
      </c>
      <c r="P21" s="121"/>
      <c r="Q21" s="103">
        <v>4894.3749885490734</v>
      </c>
      <c r="R21" s="104">
        <v>4796.1419999999989</v>
      </c>
      <c r="S21" s="541">
        <v>4838.3880666666664</v>
      </c>
      <c r="T21" s="121"/>
      <c r="U21" s="483">
        <v>3.609019350303979E-2</v>
      </c>
      <c r="V21" s="484">
        <v>4.0552285381936629E-2</v>
      </c>
      <c r="W21" s="545">
        <v>4.3087461344077656E-2</v>
      </c>
      <c r="X21" s="703"/>
      <c r="Y21" s="481">
        <v>4.169549092397306E-2</v>
      </c>
      <c r="Z21"/>
      <c r="AA21" s="481">
        <v>4.5777434306197615E-2</v>
      </c>
      <c r="AB21"/>
      <c r="AC21"/>
      <c r="AD21"/>
      <c r="AE21"/>
      <c r="AF21"/>
      <c r="AG21"/>
      <c r="AH21"/>
      <c r="AI21"/>
      <c r="AJ21"/>
    </row>
    <row r="22" spans="1:36" ht="15.6" x14ac:dyDescent="0.3">
      <c r="A22" s="32" t="s">
        <v>60</v>
      </c>
      <c r="B22" s="479" t="s">
        <v>61</v>
      </c>
      <c r="C22" s="202">
        <v>82.424047186181284</v>
      </c>
      <c r="D22" s="203">
        <v>93.690882664207379</v>
      </c>
      <c r="E22" s="202">
        <v>102.70796730872034</v>
      </c>
      <c r="F22" s="480">
        <v>125.65908429685049</v>
      </c>
      <c r="G22" s="121"/>
      <c r="H22" s="103">
        <v>141.6902454384475</v>
      </c>
      <c r="I22" s="104">
        <v>157.12645114102438</v>
      </c>
      <c r="J22" s="105">
        <v>193.91650053609132</v>
      </c>
      <c r="K22" s="121"/>
      <c r="L22" s="87">
        <v>9.6242925545174218E-2</v>
      </c>
      <c r="M22" s="87">
        <v>2.4304810676206046E-2</v>
      </c>
      <c r="N22" s="94">
        <v>4.5709569148241647E-2</v>
      </c>
      <c r="O22" s="88">
        <v>9.0646914139619339E-2</v>
      </c>
      <c r="P22" s="121"/>
      <c r="Q22" s="103">
        <v>2386.6252785504921</v>
      </c>
      <c r="R22" s="104">
        <v>2356.3380000000006</v>
      </c>
      <c r="S22" s="541">
        <v>2370.8125333333337</v>
      </c>
      <c r="T22" s="121"/>
      <c r="U22" s="483">
        <v>3.4535814200476925E-2</v>
      </c>
      <c r="V22" s="484">
        <v>3.9761223841489356E-2</v>
      </c>
      <c r="W22" s="545">
        <v>4.3321842560159821E-2</v>
      </c>
      <c r="X22" s="703"/>
      <c r="Y22" s="481">
        <v>4.169549092397306E-2</v>
      </c>
      <c r="Z22"/>
      <c r="AA22" s="481">
        <v>4.5777434306197615E-2</v>
      </c>
      <c r="AB22"/>
      <c r="AC22"/>
      <c r="AD22"/>
      <c r="AE22"/>
      <c r="AF22"/>
      <c r="AG22"/>
      <c r="AH22"/>
      <c r="AI22"/>
      <c r="AJ22"/>
    </row>
    <row r="23" spans="1:36" ht="15.6" x14ac:dyDescent="0.3">
      <c r="A23" s="32" t="s">
        <v>52</v>
      </c>
      <c r="B23" s="479" t="s">
        <v>53</v>
      </c>
      <c r="C23" s="202">
        <v>308.61470843331068</v>
      </c>
      <c r="D23" s="203">
        <v>330.90812916053267</v>
      </c>
      <c r="E23" s="202">
        <v>346.94151060360105</v>
      </c>
      <c r="F23" s="480">
        <v>394.68296630342786</v>
      </c>
      <c r="G23" s="121"/>
      <c r="H23" s="103">
        <v>407.52142031316805</v>
      </c>
      <c r="I23" s="104">
        <v>472.07231267360896</v>
      </c>
      <c r="J23" s="105">
        <v>553.05143347772935</v>
      </c>
      <c r="K23" s="121"/>
      <c r="L23" s="87">
        <v>4.8452667160951313E-2</v>
      </c>
      <c r="M23" s="87">
        <v>6.4226716267405948E-3</v>
      </c>
      <c r="N23" s="94">
        <v>3.6458766470599535E-2</v>
      </c>
      <c r="O23" s="88">
        <v>6.9802054882609266E-2</v>
      </c>
      <c r="P23" s="121"/>
      <c r="Q23" s="103">
        <v>7302.4054405988718</v>
      </c>
      <c r="R23" s="104">
        <v>8130.332000000004</v>
      </c>
      <c r="S23" s="541">
        <v>7951.8735999999917</v>
      </c>
      <c r="T23" s="121"/>
      <c r="U23" s="483">
        <v>4.2262061582820185E-2</v>
      </c>
      <c r="V23" s="484">
        <v>4.0700444847828171E-2</v>
      </c>
      <c r="W23" s="545">
        <v>4.3630159136785251E-2</v>
      </c>
      <c r="X23" s="703"/>
      <c r="Y23" s="481">
        <v>4.169549092397306E-2</v>
      </c>
      <c r="Z23"/>
      <c r="AA23" s="481">
        <v>4.5777434306197615E-2</v>
      </c>
      <c r="AB23"/>
      <c r="AC23"/>
      <c r="AD23"/>
      <c r="AE23"/>
      <c r="AF23"/>
      <c r="AG23"/>
      <c r="AH23"/>
      <c r="AI23"/>
      <c r="AJ23"/>
    </row>
    <row r="24" spans="1:36" ht="15.6" x14ac:dyDescent="0.3">
      <c r="A24" s="32" t="s">
        <v>56</v>
      </c>
      <c r="B24" s="479" t="s">
        <v>57</v>
      </c>
      <c r="C24" s="202">
        <v>164.90817059087533</v>
      </c>
      <c r="D24" s="203">
        <v>181.80335263869549</v>
      </c>
      <c r="E24" s="202">
        <v>191.80358327355975</v>
      </c>
      <c r="F24" s="480">
        <v>222.17623571601339</v>
      </c>
      <c r="G24" s="121"/>
      <c r="H24" s="103">
        <v>239.35326359145748</v>
      </c>
      <c r="I24" s="104">
        <v>273.96014747253946</v>
      </c>
      <c r="J24" s="105">
        <v>326.93796219255387</v>
      </c>
      <c r="K24" s="121"/>
      <c r="L24" s="87">
        <v>5.5005754787911476E-2</v>
      </c>
      <c r="M24" s="87">
        <v>1.5005393113348031E-2</v>
      </c>
      <c r="N24" s="94">
        <v>4.2792640304381235E-2</v>
      </c>
      <c r="O24" s="88">
        <v>8.0322818686716424E-2</v>
      </c>
      <c r="P24" s="121"/>
      <c r="Q24" s="103">
        <v>4242.8150873685618</v>
      </c>
      <c r="R24" s="104">
        <v>4183.9170000000013</v>
      </c>
      <c r="S24" s="541">
        <v>4236.9952000000048</v>
      </c>
      <c r="T24" s="121"/>
      <c r="U24" s="483">
        <v>3.8867630852409622E-2</v>
      </c>
      <c r="V24" s="484">
        <v>4.3452906125694038E-2</v>
      </c>
      <c r="W24" s="545">
        <v>4.5268775209742873E-2</v>
      </c>
      <c r="X24" s="703"/>
      <c r="Y24" s="481">
        <v>4.169549092397306E-2</v>
      </c>
      <c r="Z24"/>
      <c r="AA24" s="481">
        <v>4.5777434306197615E-2</v>
      </c>
      <c r="AB24"/>
      <c r="AC24"/>
      <c r="AD24"/>
      <c r="AE24"/>
      <c r="AF24"/>
      <c r="AG24"/>
      <c r="AH24"/>
      <c r="AI24"/>
      <c r="AJ24"/>
    </row>
    <row r="25" spans="1:36" ht="15.6" x14ac:dyDescent="0.3">
      <c r="A25" s="32" t="s">
        <v>44</v>
      </c>
      <c r="B25" s="479" t="s">
        <v>45</v>
      </c>
      <c r="C25" s="202">
        <v>31.019195679663916</v>
      </c>
      <c r="D25" s="203">
        <v>33.086366389212259</v>
      </c>
      <c r="E25" s="202">
        <v>34.196792949882507</v>
      </c>
      <c r="F25" s="480">
        <v>37.211501472572891</v>
      </c>
      <c r="G25" s="121"/>
      <c r="H25" s="103">
        <v>37.323772481509515</v>
      </c>
      <c r="I25" s="104">
        <v>41.526226614941606</v>
      </c>
      <c r="J25" s="105">
        <v>43.931698664067767</v>
      </c>
      <c r="K25" s="121"/>
      <c r="L25" s="87">
        <v>3.3561453911490791E-2</v>
      </c>
      <c r="M25" s="87">
        <v>6.0269409128754781E-4</v>
      </c>
      <c r="N25" s="94">
        <v>2.2183944355353313E-2</v>
      </c>
      <c r="O25" s="88">
        <v>3.3761039499198509E-2</v>
      </c>
      <c r="P25" s="121"/>
      <c r="Q25" s="103">
        <v>777.07280477727613</v>
      </c>
      <c r="R25" s="104">
        <v>745.28500000000008</v>
      </c>
      <c r="S25" s="541">
        <v>747.31206666666731</v>
      </c>
      <c r="T25" s="121"/>
      <c r="U25" s="483">
        <v>3.9918004450760068E-2</v>
      </c>
      <c r="V25" s="484">
        <v>4.4394247018539557E-2</v>
      </c>
      <c r="W25" s="545">
        <v>4.5759722711844981E-2</v>
      </c>
      <c r="X25" s="703"/>
      <c r="Y25" s="481">
        <v>4.169549092397306E-2</v>
      </c>
      <c r="Z25"/>
      <c r="AA25" s="481">
        <v>4.5777434306197615E-2</v>
      </c>
      <c r="AB25"/>
      <c r="AC25"/>
      <c r="AD25"/>
      <c r="AE25"/>
      <c r="AF25"/>
      <c r="AG25"/>
      <c r="AH25"/>
      <c r="AI25"/>
      <c r="AJ25"/>
    </row>
    <row r="26" spans="1:36" ht="15.6" x14ac:dyDescent="0.3">
      <c r="A26" s="32" t="s">
        <v>32</v>
      </c>
      <c r="B26" s="479" t="s">
        <v>33</v>
      </c>
      <c r="C26" s="202">
        <v>985.71605059306842</v>
      </c>
      <c r="D26" s="203">
        <v>1059.7560388815057</v>
      </c>
      <c r="E26" s="202">
        <v>1101.0702369475318</v>
      </c>
      <c r="F26" s="480">
        <v>1225.8546869418522</v>
      </c>
      <c r="G26" s="121"/>
      <c r="H26" s="103">
        <v>1444.2338742335471</v>
      </c>
      <c r="I26" s="104">
        <v>1465.282880233344</v>
      </c>
      <c r="J26" s="105">
        <v>1702.1112090436477</v>
      </c>
      <c r="K26" s="121"/>
      <c r="L26" s="87">
        <v>3.8984630943580401E-2</v>
      </c>
      <c r="M26" s="87">
        <v>3.3331591479123013E-2</v>
      </c>
      <c r="N26" s="94">
        <v>3.6326244786869522E-2</v>
      </c>
      <c r="O26" s="88">
        <v>6.7848859047802135E-2</v>
      </c>
      <c r="P26" s="121"/>
      <c r="Q26" s="103">
        <v>23980.76829699444</v>
      </c>
      <c r="R26" s="104">
        <v>23485.838999999996</v>
      </c>
      <c r="S26" s="541">
        <v>23717.719733333339</v>
      </c>
      <c r="T26" s="121"/>
      <c r="U26" s="483">
        <v>4.1104439957272358E-2</v>
      </c>
      <c r="V26" s="484">
        <v>4.5123192698438654E-2</v>
      </c>
      <c r="W26" s="545">
        <v>4.6423950081510852E-2</v>
      </c>
      <c r="X26" s="703"/>
      <c r="Y26" s="481">
        <v>4.169549092397306E-2</v>
      </c>
      <c r="Z26"/>
      <c r="AA26" s="481">
        <v>4.5777434306197615E-2</v>
      </c>
      <c r="AB26"/>
      <c r="AC26"/>
      <c r="AD26"/>
      <c r="AE26"/>
      <c r="AF26"/>
      <c r="AG26"/>
      <c r="AH26"/>
      <c r="AI26"/>
      <c r="AJ26"/>
    </row>
    <row r="27" spans="1:36" ht="15.6" x14ac:dyDescent="0.3">
      <c r="A27" s="32" t="s">
        <v>26</v>
      </c>
      <c r="B27" s="479" t="s">
        <v>27</v>
      </c>
      <c r="C27" s="202">
        <v>105.20725982392354</v>
      </c>
      <c r="D27" s="203">
        <v>112.78793006114296</v>
      </c>
      <c r="E27" s="202">
        <v>120.14954752273258</v>
      </c>
      <c r="F27" s="480">
        <v>140.58615125615992</v>
      </c>
      <c r="G27" s="121"/>
      <c r="H27" s="103">
        <v>155.26740261523469</v>
      </c>
      <c r="I27" s="104">
        <v>169.82280213443835</v>
      </c>
      <c r="J27" s="105">
        <v>202.22356338440505</v>
      </c>
      <c r="K27" s="121"/>
      <c r="L27" s="87">
        <v>6.5269550186787262E-2</v>
      </c>
      <c r="M27" s="87">
        <v>2.0064301833688569E-2</v>
      </c>
      <c r="N27" s="94">
        <v>3.8510022470920502E-2</v>
      </c>
      <c r="O27" s="88">
        <v>7.541934249204596E-2</v>
      </c>
      <c r="P27" s="121"/>
      <c r="Q27" s="103">
        <v>2543.980193054656</v>
      </c>
      <c r="R27" s="104">
        <v>2525.2700000000004</v>
      </c>
      <c r="S27" s="541">
        <v>2567.6303333333344</v>
      </c>
      <c r="T27" s="121"/>
      <c r="U27" s="483">
        <v>4.1355376944816967E-2</v>
      </c>
      <c r="V27" s="484">
        <v>4.466371123133088E-2</v>
      </c>
      <c r="W27" s="545">
        <v>4.6793943023236029E-2</v>
      </c>
      <c r="X27" s="703"/>
      <c r="Y27" s="481">
        <v>4.169549092397306E-2</v>
      </c>
      <c r="Z27"/>
      <c r="AA27" s="481">
        <v>4.5777434306197615E-2</v>
      </c>
      <c r="AB27"/>
      <c r="AC27"/>
      <c r="AD27"/>
      <c r="AE27"/>
      <c r="AF27"/>
      <c r="AG27"/>
      <c r="AH27"/>
      <c r="AI27"/>
      <c r="AJ27"/>
    </row>
    <row r="28" spans="1:36" ht="15.6" x14ac:dyDescent="0.3">
      <c r="A28" s="32" t="s">
        <v>50</v>
      </c>
      <c r="B28" s="479" t="s">
        <v>51</v>
      </c>
      <c r="C28" s="202">
        <v>8.3726599195237004</v>
      </c>
      <c r="D28" s="203">
        <v>9.8132382520298105</v>
      </c>
      <c r="E28" s="202">
        <v>10.607187445985977</v>
      </c>
      <c r="F28" s="480">
        <v>13.011520488241342</v>
      </c>
      <c r="G28" s="121"/>
      <c r="H28" s="103">
        <v>15.700948636765297</v>
      </c>
      <c r="I28" s="104">
        <v>17.051033985685496</v>
      </c>
      <c r="J28" s="105">
        <v>21.952589203469916</v>
      </c>
      <c r="K28" s="121"/>
      <c r="L28" s="87">
        <v>8.0905932737538766E-2</v>
      </c>
      <c r="M28" s="87">
        <v>3.8292145329143157E-2</v>
      </c>
      <c r="N28" s="94">
        <v>5.5563912090973666E-2</v>
      </c>
      <c r="O28" s="88">
        <v>0.11027750330732866</v>
      </c>
      <c r="P28" s="121"/>
      <c r="Q28" s="103">
        <v>218.02959410510266</v>
      </c>
      <c r="R28" s="104">
        <v>213.49399999999989</v>
      </c>
      <c r="S28" s="541">
        <v>225.38520000000062</v>
      </c>
      <c r="T28" s="121"/>
      <c r="U28" s="483">
        <v>3.8401483770536225E-2</v>
      </c>
      <c r="V28" s="484">
        <v>4.596493696323932E-2</v>
      </c>
      <c r="W28" s="545">
        <v>4.7062484342299087E-2</v>
      </c>
      <c r="X28" s="703"/>
      <c r="Y28" s="481">
        <v>4.169549092397306E-2</v>
      </c>
      <c r="Z28"/>
      <c r="AA28" s="481">
        <v>4.5777434306197615E-2</v>
      </c>
      <c r="AB28"/>
      <c r="AC28"/>
      <c r="AD28"/>
      <c r="AE28"/>
      <c r="AF28"/>
      <c r="AG28"/>
      <c r="AH28"/>
      <c r="AI28"/>
      <c r="AJ28"/>
    </row>
    <row r="29" spans="1:36" ht="15.6" x14ac:dyDescent="0.3">
      <c r="A29" s="32" t="s">
        <v>22</v>
      </c>
      <c r="B29" s="479" t="s">
        <v>23</v>
      </c>
      <c r="C29" s="202">
        <v>13.794615667780651</v>
      </c>
      <c r="D29" s="203">
        <v>15.868498470880526</v>
      </c>
      <c r="E29" s="202">
        <v>17.33827941718263</v>
      </c>
      <c r="F29" s="480">
        <v>20.854883524871902</v>
      </c>
      <c r="G29" s="121"/>
      <c r="H29" s="103">
        <v>23.441514766897985</v>
      </c>
      <c r="I29" s="104">
        <v>25.235859058891371</v>
      </c>
      <c r="J29" s="105">
        <v>26.385811960722766</v>
      </c>
      <c r="K29" s="121"/>
      <c r="L29" s="87">
        <v>9.2622559658005699E-2</v>
      </c>
      <c r="M29" s="87">
        <v>2.3659640077677846E-2</v>
      </c>
      <c r="N29" s="94">
        <v>3.8872056763139984E-2</v>
      </c>
      <c r="O29" s="88">
        <v>4.8171963203522017E-2</v>
      </c>
      <c r="P29" s="121"/>
      <c r="Q29" s="103">
        <v>341.64330518841103</v>
      </c>
      <c r="R29" s="104">
        <v>352.41199999999992</v>
      </c>
      <c r="S29" s="541">
        <v>366.99713333333057</v>
      </c>
      <c r="T29" s="121"/>
      <c r="U29" s="483">
        <v>4.0377245677836807E-2</v>
      </c>
      <c r="V29" s="484">
        <v>4.5028258035709708E-2</v>
      </c>
      <c r="W29" s="545">
        <v>4.7243637190579585E-2</v>
      </c>
      <c r="X29" s="703"/>
      <c r="Y29" s="481">
        <v>4.169549092397306E-2</v>
      </c>
      <c r="Z29"/>
      <c r="AA29" s="481">
        <v>4.5777434306197615E-2</v>
      </c>
      <c r="AB29"/>
      <c r="AC29"/>
      <c r="AD29"/>
      <c r="AE29"/>
      <c r="AF29"/>
      <c r="AG29"/>
      <c r="AH29"/>
      <c r="AI29"/>
      <c r="AJ29"/>
    </row>
    <row r="30" spans="1:36" ht="15.6" x14ac:dyDescent="0.3">
      <c r="A30" s="32" t="s">
        <v>30</v>
      </c>
      <c r="B30" s="479" t="s">
        <v>31</v>
      </c>
      <c r="C30" s="202">
        <v>92.815269258728861</v>
      </c>
      <c r="D30" s="203">
        <v>103.55063784792368</v>
      </c>
      <c r="E30" s="202">
        <v>110.14624502902213</v>
      </c>
      <c r="F30" s="480">
        <v>127.29769065672241</v>
      </c>
      <c r="G30" s="121"/>
      <c r="H30" s="103">
        <v>153.55908831185161</v>
      </c>
      <c r="I30" s="104">
        <v>153.78119235080527</v>
      </c>
      <c r="J30" s="105">
        <v>192.77724916681308</v>
      </c>
      <c r="K30" s="121"/>
      <c r="L30" s="87">
        <v>6.3694510417066308E-2</v>
      </c>
      <c r="M30" s="87">
        <v>3.822384702149928E-2</v>
      </c>
      <c r="N30" s="94">
        <v>3.8524005635302228E-2</v>
      </c>
      <c r="O30" s="88">
        <v>8.6543331559455039E-2</v>
      </c>
      <c r="P30" s="121"/>
      <c r="Q30" s="103">
        <v>2268.1337498381658</v>
      </c>
      <c r="R30" s="104">
        <v>2232.924</v>
      </c>
      <c r="S30" s="541">
        <v>2270.3463333333348</v>
      </c>
      <c r="T30" s="121"/>
      <c r="U30" s="483">
        <v>4.0921426818568946E-2</v>
      </c>
      <c r="V30" s="484">
        <v>4.6374456921921069E-2</v>
      </c>
      <c r="W30" s="545">
        <v>4.8515172954826151E-2</v>
      </c>
      <c r="X30" s="703"/>
      <c r="Y30" s="481">
        <v>4.169549092397306E-2</v>
      </c>
      <c r="Z30"/>
      <c r="AA30" s="481">
        <v>4.5777434306197615E-2</v>
      </c>
      <c r="AB30"/>
      <c r="AC30"/>
      <c r="AD30"/>
      <c r="AE30"/>
      <c r="AF30"/>
      <c r="AG30"/>
      <c r="AH30"/>
      <c r="AI30"/>
      <c r="AJ30"/>
    </row>
    <row r="31" spans="1:36" ht="15.6" x14ac:dyDescent="0.3">
      <c r="A31" s="32" t="s">
        <v>34</v>
      </c>
      <c r="B31" s="479" t="s">
        <v>35</v>
      </c>
      <c r="C31" s="202">
        <v>1589.3751115659011</v>
      </c>
      <c r="D31" s="203">
        <v>1716.6425805534018</v>
      </c>
      <c r="E31" s="202">
        <v>1829.9514723821619</v>
      </c>
      <c r="F31" s="480">
        <v>2141.1180145993421</v>
      </c>
      <c r="G31" s="121"/>
      <c r="H31" s="103">
        <v>2535.9883657880259</v>
      </c>
      <c r="I31" s="104">
        <v>2573.4929278612126</v>
      </c>
      <c r="J31" s="105">
        <v>3090.9562727252655</v>
      </c>
      <c r="K31" s="121"/>
      <c r="L31" s="87">
        <v>6.600610582095201E-2</v>
      </c>
      <c r="M31" s="87">
        <v>3.44305312266735E-2</v>
      </c>
      <c r="N31" s="94">
        <v>3.7472215518419505E-2</v>
      </c>
      <c r="O31" s="88">
        <v>7.619371430022337E-2</v>
      </c>
      <c r="P31" s="121"/>
      <c r="Q31" s="103">
        <v>39053.018597000519</v>
      </c>
      <c r="R31" s="104">
        <v>36903.845999999998</v>
      </c>
      <c r="S31" s="541">
        <v>36462.355933333281</v>
      </c>
      <c r="T31" s="121"/>
      <c r="U31" s="483">
        <v>4.0697881205218119E-2</v>
      </c>
      <c r="V31" s="484">
        <v>4.6516630829030715E-2</v>
      </c>
      <c r="W31" s="545">
        <v>5.0187417283951492E-2</v>
      </c>
      <c r="X31" s="703"/>
      <c r="Y31" s="481">
        <v>4.169549092397306E-2</v>
      </c>
      <c r="Z31"/>
      <c r="AA31" s="481">
        <v>4.5777434306197615E-2</v>
      </c>
      <c r="AB31"/>
      <c r="AC31"/>
      <c r="AD31"/>
      <c r="AE31"/>
      <c r="AF31"/>
      <c r="AG31"/>
      <c r="AH31"/>
      <c r="AI31"/>
      <c r="AJ31"/>
    </row>
    <row r="32" spans="1:36" ht="15.6" x14ac:dyDescent="0.3">
      <c r="A32" s="32" t="s">
        <v>40</v>
      </c>
      <c r="B32" s="479" t="s">
        <v>41</v>
      </c>
      <c r="C32" s="202">
        <v>90.123818147829809</v>
      </c>
      <c r="D32" s="203">
        <v>100.43381726977645</v>
      </c>
      <c r="E32" s="202">
        <v>107.64984909526545</v>
      </c>
      <c r="F32" s="480">
        <v>126.02518172214194</v>
      </c>
      <c r="G32" s="121"/>
      <c r="H32" s="103">
        <v>142.57496143786392</v>
      </c>
      <c r="I32" s="104">
        <v>150.38707185091766</v>
      </c>
      <c r="J32" s="105">
        <v>185.35745041306379</v>
      </c>
      <c r="K32" s="121"/>
      <c r="L32" s="87">
        <v>7.1848626505014002E-2</v>
      </c>
      <c r="M32" s="87">
        <v>2.4984235969887969E-2</v>
      </c>
      <c r="N32" s="94">
        <v>3.5978241799237809E-2</v>
      </c>
      <c r="O32" s="88">
        <v>8.0215843936849662E-2</v>
      </c>
      <c r="P32" s="121"/>
      <c r="Q32" s="103">
        <v>2045.1644670945477</v>
      </c>
      <c r="R32" s="104">
        <v>2041.502</v>
      </c>
      <c r="S32" s="541">
        <v>2061.9927333333326</v>
      </c>
      <c r="T32" s="121"/>
      <c r="U32" s="483">
        <v>4.4066782695410187E-2</v>
      </c>
      <c r="V32" s="484">
        <v>4.9196041576141714E-2</v>
      </c>
      <c r="W32" s="545">
        <v>5.2206706335595633E-2</v>
      </c>
      <c r="X32" s="703"/>
      <c r="Y32" s="481">
        <v>4.169549092397306E-2</v>
      </c>
      <c r="Z32"/>
      <c r="AA32" s="481">
        <v>4.5777434306197615E-2</v>
      </c>
      <c r="AB32"/>
      <c r="AC32"/>
      <c r="AD32"/>
      <c r="AE32"/>
      <c r="AF32"/>
      <c r="AG32"/>
      <c r="AH32"/>
      <c r="AI32"/>
      <c r="AJ32"/>
    </row>
    <row r="33" spans="1:36" ht="15.6" x14ac:dyDescent="0.3">
      <c r="A33" s="32" t="s">
        <v>66</v>
      </c>
      <c r="B33" s="479" t="s">
        <v>67</v>
      </c>
      <c r="C33" s="202">
        <v>220.44707177484361</v>
      </c>
      <c r="D33" s="203">
        <v>239.58051266791233</v>
      </c>
      <c r="E33" s="202">
        <v>252.83680857749405</v>
      </c>
      <c r="F33" s="480">
        <v>293.24415974346891</v>
      </c>
      <c r="G33" s="121"/>
      <c r="H33" s="103">
        <v>298.5332836652467</v>
      </c>
      <c r="I33" s="104">
        <v>362.50380583988681</v>
      </c>
      <c r="J33" s="105">
        <v>434.56972030905774</v>
      </c>
      <c r="K33" s="121"/>
      <c r="L33" s="87">
        <v>5.5331277832085357E-2</v>
      </c>
      <c r="M33" s="87">
        <v>3.5815701431616276E-3</v>
      </c>
      <c r="N33" s="94">
        <v>4.3317854967253266E-2</v>
      </c>
      <c r="O33" s="88">
        <v>8.184743123135596E-2</v>
      </c>
      <c r="P33" s="121"/>
      <c r="Q33" s="103">
        <v>4639.4730692010162</v>
      </c>
      <c r="R33" s="104">
        <v>4523.7300000000005</v>
      </c>
      <c r="S33" s="541">
        <v>4563.3392000000022</v>
      </c>
      <c r="T33" s="121"/>
      <c r="U33" s="483">
        <v>4.7515540770841837E-2</v>
      </c>
      <c r="V33" s="484">
        <v>5.2960833795985242E-2</v>
      </c>
      <c r="W33" s="545">
        <v>5.5406095733031187E-2</v>
      </c>
      <c r="X33" s="703"/>
      <c r="Y33" s="481">
        <v>4.169549092397306E-2</v>
      </c>
      <c r="Z33"/>
      <c r="AA33" s="481">
        <v>4.5777434306197615E-2</v>
      </c>
      <c r="AB33"/>
      <c r="AC33"/>
      <c r="AD33"/>
      <c r="AE33"/>
      <c r="AF33"/>
      <c r="AG33"/>
      <c r="AH33"/>
      <c r="AI33"/>
      <c r="AJ33"/>
    </row>
    <row r="34" spans="1:36" ht="15.6" x14ac:dyDescent="0.3">
      <c r="A34" s="33" t="s">
        <v>68</v>
      </c>
      <c r="B34" s="485" t="s">
        <v>69</v>
      </c>
      <c r="C34" s="486">
        <v>183.61904834646558</v>
      </c>
      <c r="D34" s="486">
        <v>202.05263706175364</v>
      </c>
      <c r="E34" s="487">
        <v>217.07713127504852</v>
      </c>
      <c r="F34" s="488">
        <v>254.80802436364255</v>
      </c>
      <c r="G34" s="121"/>
      <c r="H34" s="489">
        <v>272.41130651494069</v>
      </c>
      <c r="I34" s="490">
        <v>302.195700379041</v>
      </c>
      <c r="J34" s="491">
        <v>345.57269523093504</v>
      </c>
      <c r="K34" s="121"/>
      <c r="L34" s="89">
        <v>7.4359307711994393E-2</v>
      </c>
      <c r="M34" s="89">
        <v>1.3450183624914347E-2</v>
      </c>
      <c r="N34" s="95">
        <v>3.4701398473603762E-2</v>
      </c>
      <c r="O34" s="90">
        <v>6.2833571500131136E-2</v>
      </c>
      <c r="P34" s="121"/>
      <c r="Q34" s="489">
        <v>4131.4092320701957</v>
      </c>
      <c r="R34" s="490">
        <v>3641.4280000000003</v>
      </c>
      <c r="S34" s="542">
        <v>3830.2930666666653</v>
      </c>
      <c r="T34" s="121"/>
      <c r="U34" s="89">
        <v>4.4444652667452275E-2</v>
      </c>
      <c r="V34" s="95">
        <v>5.5487198171089373E-2</v>
      </c>
      <c r="W34" s="546">
        <v>5.6673765557046826E-2</v>
      </c>
      <c r="X34" s="703"/>
      <c r="Y34" s="481">
        <v>4.169549092397306E-2</v>
      </c>
      <c r="Z34"/>
      <c r="AA34" s="481">
        <v>4.5777434306197615E-2</v>
      </c>
      <c r="AB34"/>
      <c r="AC34"/>
      <c r="AD34"/>
      <c r="AE34"/>
      <c r="AF34"/>
      <c r="AG34"/>
      <c r="AH34"/>
      <c r="AI34"/>
      <c r="AJ34"/>
    </row>
    <row r="35" spans="1:36" ht="15.6" x14ac:dyDescent="0.3">
      <c r="A35" s="32" t="s">
        <v>28</v>
      </c>
      <c r="B35" s="479" t="s">
        <v>29</v>
      </c>
      <c r="C35" s="202">
        <v>28.165337204270227</v>
      </c>
      <c r="D35" s="203">
        <v>30.468008951495165</v>
      </c>
      <c r="E35" s="202">
        <v>32.804025144340571</v>
      </c>
      <c r="F35" s="480">
        <v>39.309676151652774</v>
      </c>
      <c r="G35" s="121"/>
      <c r="H35" s="103">
        <v>43.699342390539769</v>
      </c>
      <c r="I35" s="104">
        <v>48.413387434884598</v>
      </c>
      <c r="J35" s="105">
        <v>65.694788586384476</v>
      </c>
      <c r="K35" s="121"/>
      <c r="L35" s="87">
        <v>7.6671114169761578E-2</v>
      </c>
      <c r="M35" s="87">
        <v>2.1398197532872976E-2</v>
      </c>
      <c r="N35" s="94">
        <v>4.2541138035949722E-2</v>
      </c>
      <c r="O35" s="88">
        <v>0.10816974935546697</v>
      </c>
      <c r="P35" s="121"/>
      <c r="Q35" s="103">
        <v>587.02228476145297</v>
      </c>
      <c r="R35" s="104">
        <v>566.41999999999996</v>
      </c>
      <c r="S35" s="541">
        <v>571.25699999999961</v>
      </c>
      <c r="T35" s="121"/>
      <c r="U35" s="483">
        <v>4.7980013596444153E-2</v>
      </c>
      <c r="V35" s="484">
        <v>5.3790489303864916E-2</v>
      </c>
      <c r="W35" s="545">
        <v>5.7424285644360758E-2</v>
      </c>
      <c r="X35" s="703"/>
      <c r="Y35" s="481">
        <v>4.169549092397306E-2</v>
      </c>
      <c r="Z35"/>
      <c r="AA35" s="481">
        <v>4.5777434306197615E-2</v>
      </c>
      <c r="AB35"/>
      <c r="AC35"/>
      <c r="AD35"/>
      <c r="AE35"/>
      <c r="AF35"/>
      <c r="AG35"/>
      <c r="AH35"/>
      <c r="AI35"/>
      <c r="AJ35"/>
    </row>
    <row r="36" spans="1:36" ht="15.6" x14ac:dyDescent="0.3">
      <c r="A36" s="33" t="s">
        <v>72</v>
      </c>
      <c r="B36" s="485" t="s">
        <v>73</v>
      </c>
      <c r="C36" s="486">
        <v>141.23088765447082</v>
      </c>
      <c r="D36" s="486">
        <v>154.9520453488802</v>
      </c>
      <c r="E36" s="487">
        <v>165.14062817578022</v>
      </c>
      <c r="F36" s="488">
        <v>185.67056180914264</v>
      </c>
      <c r="G36" s="121"/>
      <c r="H36" s="489">
        <v>190.32903793176078</v>
      </c>
      <c r="I36" s="490">
        <v>204.68322289876332</v>
      </c>
      <c r="J36" s="491">
        <v>269.64990843663435</v>
      </c>
      <c r="K36" s="121"/>
      <c r="L36" s="89">
        <v>6.5753135455295597E-2</v>
      </c>
      <c r="M36" s="89">
        <v>4.9683862386611377E-3</v>
      </c>
      <c r="N36" s="95">
        <v>1.9689245820591061E-2</v>
      </c>
      <c r="O36" s="90">
        <v>7.7485526465988164E-2</v>
      </c>
      <c r="P36" s="121"/>
      <c r="Q36" s="489">
        <v>2523.6326918037139</v>
      </c>
      <c r="R36" s="490">
        <v>2579.6120000000005</v>
      </c>
      <c r="S36" s="542">
        <v>2547.5140666666675</v>
      </c>
      <c r="T36" s="121"/>
      <c r="U36" s="89">
        <v>5.5963329415236331E-2</v>
      </c>
      <c r="V36" s="95">
        <v>6.0067965782792207E-2</v>
      </c>
      <c r="W36" s="546">
        <v>6.4824226227673365E-2</v>
      </c>
      <c r="X36" s="703"/>
      <c r="Y36" s="481">
        <v>4.169549092397306E-2</v>
      </c>
      <c r="Z36"/>
      <c r="AA36" s="481">
        <v>4.5777434306197615E-2</v>
      </c>
      <c r="AB36"/>
      <c r="AC36"/>
      <c r="AD36"/>
      <c r="AE36"/>
      <c r="AF36"/>
      <c r="AG36"/>
      <c r="AH36"/>
      <c r="AI36"/>
      <c r="AJ36"/>
    </row>
    <row r="37" spans="1:36" ht="15.6" x14ac:dyDescent="0.3">
      <c r="A37" s="32" t="s">
        <v>48</v>
      </c>
      <c r="B37" s="479" t="s">
        <v>49</v>
      </c>
      <c r="C37" s="202">
        <v>14.424249383673157</v>
      </c>
      <c r="D37" s="203">
        <v>15.180227802024039</v>
      </c>
      <c r="E37" s="202">
        <v>16.007129048146982</v>
      </c>
      <c r="F37" s="480">
        <v>18.496570405284398</v>
      </c>
      <c r="G37" s="121"/>
      <c r="H37" s="103">
        <v>20.462459872190333</v>
      </c>
      <c r="I37" s="104">
        <v>22.673678071674622</v>
      </c>
      <c r="J37" s="105">
        <v>27.98200285683243</v>
      </c>
      <c r="K37" s="121"/>
      <c r="L37" s="87">
        <v>5.4472255417187476E-2</v>
      </c>
      <c r="M37" s="87">
        <v>2.0406757891955118E-2</v>
      </c>
      <c r="N37" s="94">
        <v>4.1564461548961207E-2</v>
      </c>
      <c r="O37" s="88">
        <v>8.6319354718278563E-2</v>
      </c>
      <c r="P37" s="121"/>
      <c r="Q37" s="103">
        <v>214.94410650030093</v>
      </c>
      <c r="R37" s="104">
        <v>232.851</v>
      </c>
      <c r="S37" s="541">
        <v>243.17566666666971</v>
      </c>
      <c r="T37" s="121"/>
      <c r="U37" s="483">
        <v>6.7106977802403545E-2</v>
      </c>
      <c r="V37" s="484">
        <v>6.5192882152209086E-2</v>
      </c>
      <c r="W37" s="545">
        <v>6.5825373350733213E-2</v>
      </c>
      <c r="X37" s="703"/>
      <c r="Y37" s="481">
        <v>4.169549092397306E-2</v>
      </c>
      <c r="Z37"/>
      <c r="AA37" s="481">
        <v>4.5777434306197615E-2</v>
      </c>
      <c r="AB37"/>
      <c r="AC37"/>
      <c r="AD37"/>
      <c r="AE37"/>
      <c r="AF37"/>
      <c r="AG37"/>
      <c r="AH37"/>
      <c r="AI37"/>
      <c r="AJ37"/>
    </row>
    <row r="38" spans="1:36" ht="14.4" x14ac:dyDescent="0.3">
      <c r="A38" s="33" t="s">
        <v>70</v>
      </c>
      <c r="B38" s="485" t="s">
        <v>71</v>
      </c>
      <c r="C38" s="486">
        <v>1795.2849019571743</v>
      </c>
      <c r="D38" s="486">
        <v>1886.1711659325429</v>
      </c>
      <c r="E38" s="487">
        <v>1972.9831871565218</v>
      </c>
      <c r="F38" s="488">
        <v>2213.3847358855692</v>
      </c>
      <c r="G38" s="121"/>
      <c r="H38" s="489">
        <v>2603.5578804827614</v>
      </c>
      <c r="I38" s="490">
        <v>2616.8453976850255</v>
      </c>
      <c r="J38" s="491">
        <v>2894.5296172110516</v>
      </c>
      <c r="K38" s="121"/>
      <c r="L38" s="89">
        <v>4.6025526628734159E-2</v>
      </c>
      <c r="M38" s="89">
        <v>3.3004147686717999E-2</v>
      </c>
      <c r="N38" s="95">
        <v>3.405640967461232E-2</v>
      </c>
      <c r="O38" s="90">
        <v>5.5125738908086142E-2</v>
      </c>
      <c r="P38" s="121"/>
      <c r="Q38" s="489">
        <v>28801.887859207443</v>
      </c>
      <c r="R38" s="490">
        <v>29125.49513333349</v>
      </c>
      <c r="S38" s="542">
        <v>29445.176435555681</v>
      </c>
      <c r="T38" s="121"/>
      <c r="U38" s="89">
        <v>6.2332195400978001E-2</v>
      </c>
      <c r="V38" s="95">
        <v>6.4760140807833391E-2</v>
      </c>
      <c r="W38" s="546">
        <v>6.7005310410505892E-2</v>
      </c>
      <c r="X38"/>
      <c r="Y38" s="481">
        <v>4.169549092397306E-2</v>
      </c>
      <c r="Z38"/>
      <c r="AA38" s="481">
        <v>4.5777434306197615E-2</v>
      </c>
      <c r="AB38"/>
      <c r="AC38"/>
      <c r="AD38"/>
      <c r="AE38"/>
      <c r="AF38"/>
      <c r="AG38"/>
      <c r="AH38"/>
      <c r="AI38"/>
      <c r="AJ38"/>
    </row>
    <row r="39" spans="1:36" ht="14.4" x14ac:dyDescent="0.3">
      <c r="A39" s="357" t="s">
        <v>74</v>
      </c>
      <c r="B39" s="492" t="s">
        <v>75</v>
      </c>
      <c r="C39" s="493">
        <v>6501.8556914113478</v>
      </c>
      <c r="D39" s="493">
        <v>6957.4760500960037</v>
      </c>
      <c r="E39" s="493">
        <v>7306.686279928902</v>
      </c>
      <c r="F39" s="494">
        <v>8300.9718153094418</v>
      </c>
      <c r="G39" s="121"/>
      <c r="H39" s="381">
        <v>9267.6113891187852</v>
      </c>
      <c r="I39" s="372">
        <v>9865.0341715361283</v>
      </c>
      <c r="J39" s="373">
        <v>11614.804856981127</v>
      </c>
      <c r="K39" s="121"/>
      <c r="L39" s="364">
        <v>5.0192085077760185E-2</v>
      </c>
      <c r="M39" s="364">
        <v>2.2275082204002761E-2</v>
      </c>
      <c r="N39" s="365">
        <v>3.5127701140695411E-2</v>
      </c>
      <c r="O39" s="366">
        <v>6.9489673663846618E-2</v>
      </c>
      <c r="P39" s="121"/>
      <c r="Q39" s="381">
        <v>178230.32654996475</v>
      </c>
      <c r="R39" s="372">
        <v>174259.65400000001</v>
      </c>
      <c r="S39" s="543">
        <v>175239.24333333323</v>
      </c>
      <c r="T39" s="121"/>
      <c r="U39" s="495">
        <v>3.6480075065051458E-2</v>
      </c>
      <c r="V39" s="496">
        <v>3.9925914521189189E-2</v>
      </c>
      <c r="W39" s="547">
        <v>4.169549092397306E-2</v>
      </c>
      <c r="X39" s="183"/>
      <c r="Y39"/>
      <c r="Z39"/>
      <c r="AA39"/>
      <c r="AB39"/>
      <c r="AC39"/>
      <c r="AD39"/>
      <c r="AE39"/>
      <c r="AF39"/>
      <c r="AG39"/>
      <c r="AH39"/>
      <c r="AI39"/>
      <c r="AJ39"/>
    </row>
    <row r="40" spans="1:36" ht="14.4" x14ac:dyDescent="0.3">
      <c r="A40" s="34" t="s">
        <v>76</v>
      </c>
      <c r="B40" s="497" t="s">
        <v>77</v>
      </c>
      <c r="C40" s="498">
        <v>8297.1405933685219</v>
      </c>
      <c r="D40" s="498">
        <v>8843.6472160285466</v>
      </c>
      <c r="E40" s="498">
        <v>9279.6694670854231</v>
      </c>
      <c r="F40" s="499">
        <v>10514.356551195011</v>
      </c>
      <c r="G40" s="121"/>
      <c r="H40" s="106">
        <v>11871.169269601547</v>
      </c>
      <c r="I40" s="107">
        <v>12481.879569221153</v>
      </c>
      <c r="J40" s="108">
        <v>14509.334474192179</v>
      </c>
      <c r="K40" s="121"/>
      <c r="L40" s="91">
        <v>4.9303442392705898E-2</v>
      </c>
      <c r="M40" s="91">
        <v>2.457123651641302E-2</v>
      </c>
      <c r="N40" s="92">
        <v>3.490255119444341E-2</v>
      </c>
      <c r="O40" s="93">
        <v>6.6529711106421363E-2</v>
      </c>
      <c r="P40" s="121"/>
      <c r="Q40" s="106">
        <v>207032.21440917219</v>
      </c>
      <c r="R40" s="107">
        <v>203385.1491333335</v>
      </c>
      <c r="S40" s="108">
        <v>204684.41976888891</v>
      </c>
      <c r="T40" s="121"/>
      <c r="U40" s="500">
        <v>4.0076567876390023E-2</v>
      </c>
      <c r="V40" s="501">
        <v>4.3482266299742979E-2</v>
      </c>
      <c r="W40" s="544">
        <v>4.533647200682487E-2</v>
      </c>
      <c r="X40"/>
      <c r="Y40"/>
      <c r="Z40"/>
      <c r="AA40"/>
      <c r="AB40"/>
      <c r="AC40"/>
      <c r="AD40"/>
      <c r="AE40"/>
      <c r="AF40"/>
      <c r="AG40"/>
      <c r="AH40"/>
      <c r="AI40"/>
      <c r="AJ40"/>
    </row>
    <row r="41" spans="1:36" ht="15" thickBot="1" x14ac:dyDescent="0.35">
      <c r="A41" s="35" t="s">
        <v>78</v>
      </c>
      <c r="B41" s="35" t="s">
        <v>78</v>
      </c>
      <c r="C41" s="503">
        <v>8621.9905293694574</v>
      </c>
      <c r="D41" s="503">
        <v>9200.6518984391805</v>
      </c>
      <c r="E41" s="504">
        <v>9661.8872265362534</v>
      </c>
      <c r="F41" s="505">
        <v>10954.835137367796</v>
      </c>
      <c r="G41" s="121"/>
      <c r="H41" s="109">
        <v>12333.909614048249</v>
      </c>
      <c r="I41" s="110">
        <v>12988.758492498959</v>
      </c>
      <c r="J41" s="111">
        <v>15124.557077859748</v>
      </c>
      <c r="K41" s="121"/>
      <c r="L41" s="91">
        <v>5.0130722604049271E-2</v>
      </c>
      <c r="M41" s="91">
        <v>2.3997704482017213E-2</v>
      </c>
      <c r="N41" s="97">
        <v>3.464737236133475E-2</v>
      </c>
      <c r="O41" s="98">
        <v>6.6633854335952591E-2</v>
      </c>
      <c r="P41" s="121"/>
      <c r="Q41" s="109">
        <v>213687.2563330461</v>
      </c>
      <c r="R41" s="110">
        <v>209606.18913333351</v>
      </c>
      <c r="S41" s="111">
        <v>211062.22690222223</v>
      </c>
      <c r="T41" s="121"/>
      <c r="U41" s="506">
        <v>4.0348641642585836E-2</v>
      </c>
      <c r="V41" s="507">
        <v>4.3894943830053192E-2</v>
      </c>
      <c r="W41" s="548">
        <v>4.5777434306197615E-2</v>
      </c>
      <c r="X41"/>
      <c r="Y41"/>
      <c r="Z41"/>
      <c r="AA41"/>
      <c r="AB41"/>
      <c r="AC41"/>
      <c r="AD41"/>
      <c r="AE41"/>
      <c r="AF41"/>
      <c r="AG41"/>
      <c r="AH41"/>
      <c r="AI41"/>
      <c r="AJ41"/>
    </row>
    <row r="42" spans="1:36" x14ac:dyDescent="0.2">
      <c r="A42" s="388" t="s">
        <v>79</v>
      </c>
      <c r="F42" s="508"/>
      <c r="G42" s="508"/>
      <c r="H42" s="508"/>
      <c r="I42" s="508"/>
      <c r="J42" s="508"/>
      <c r="L42" s="508"/>
      <c r="M42" s="508"/>
      <c r="N42" s="508"/>
      <c r="O42" s="508"/>
      <c r="P42" s="509"/>
      <c r="Q42" s="509"/>
      <c r="U42" s="509"/>
      <c r="V42" s="509"/>
      <c r="W42" s="510"/>
      <c r="X42" s="4"/>
      <c r="Y42" s="4"/>
      <c r="Z42" s="4"/>
    </row>
    <row r="43" spans="1:36" x14ac:dyDescent="0.2">
      <c r="A43" s="388" t="s">
        <v>84</v>
      </c>
      <c r="F43" s="508"/>
      <c r="G43" s="508"/>
      <c r="H43" s="508"/>
      <c r="I43" s="508"/>
      <c r="J43" s="508"/>
      <c r="L43" s="508"/>
      <c r="M43" s="508"/>
      <c r="N43" s="508"/>
      <c r="O43" s="508"/>
      <c r="P43" s="509"/>
      <c r="Q43" s="509"/>
      <c r="U43" s="511"/>
      <c r="V43" s="511"/>
      <c r="W43" s="512"/>
      <c r="X43" s="16"/>
      <c r="Y43" s="4"/>
      <c r="Z43" s="4"/>
      <c r="AA43" s="16"/>
    </row>
    <row r="44" spans="1:36" x14ac:dyDescent="0.2">
      <c r="A44" s="388"/>
      <c r="K44" s="513"/>
      <c r="R44" s="509"/>
      <c r="S44" s="509"/>
      <c r="T44" s="509"/>
      <c r="U44" s="511"/>
      <c r="V44" s="511"/>
      <c r="W44" s="512"/>
      <c r="X44" s="16"/>
      <c r="Y44" s="16"/>
      <c r="Z44" s="16"/>
      <c r="AA44" s="16"/>
    </row>
    <row r="45" spans="1:36" x14ac:dyDescent="0.2">
      <c r="A45" s="388"/>
      <c r="W45" s="514"/>
    </row>
    <row r="46" spans="1:36" ht="10.8" thickBot="1" x14ac:dyDescent="0.25">
      <c r="A46" s="389"/>
      <c r="W46" s="514"/>
    </row>
    <row r="47" spans="1:36" ht="70.2" customHeight="1" thickBot="1" x14ac:dyDescent="0.25">
      <c r="A47" s="720" t="s">
        <v>85</v>
      </c>
      <c r="B47" s="721"/>
      <c r="C47" s="721"/>
      <c r="D47" s="721"/>
      <c r="E47" s="721"/>
      <c r="F47" s="721"/>
      <c r="G47" s="721"/>
      <c r="H47" s="721"/>
      <c r="I47" s="721"/>
      <c r="J47" s="721"/>
      <c r="K47" s="721"/>
      <c r="L47" s="721"/>
      <c r="M47" s="721"/>
      <c r="N47" s="721"/>
      <c r="O47" s="722"/>
      <c r="Q47" s="723" t="s">
        <v>232</v>
      </c>
      <c r="R47" s="724"/>
      <c r="S47" s="724"/>
      <c r="T47" s="724"/>
      <c r="U47" s="724"/>
      <c r="V47" s="724"/>
      <c r="W47" s="725"/>
    </row>
    <row r="48" spans="1:36" ht="15.75" customHeight="1" thickBot="1" x14ac:dyDescent="0.25">
      <c r="A48" s="702" t="s">
        <v>233</v>
      </c>
      <c r="P48" s="121"/>
      <c r="Q48" s="729" t="s">
        <v>81</v>
      </c>
      <c r="R48" s="730"/>
      <c r="S48" s="731"/>
      <c r="T48" s="121"/>
      <c r="U48" s="729" t="s">
        <v>82</v>
      </c>
      <c r="V48" s="730"/>
      <c r="W48" s="731"/>
    </row>
    <row r="49" spans="1:23" ht="69.599999999999994" thickBot="1" x14ac:dyDescent="0.3">
      <c r="A49" s="380"/>
      <c r="B49" s="374"/>
      <c r="C49" s="353">
        <v>2020</v>
      </c>
      <c r="D49" s="354">
        <v>2021</v>
      </c>
      <c r="E49" s="354">
        <v>2022</v>
      </c>
      <c r="F49" s="355">
        <v>2025</v>
      </c>
      <c r="G49" s="121"/>
      <c r="H49" s="353" t="s">
        <v>3</v>
      </c>
      <c r="I49" s="354" t="s">
        <v>4</v>
      </c>
      <c r="J49" s="355" t="s">
        <v>5</v>
      </c>
      <c r="K49" s="121"/>
      <c r="L49" s="353" t="s">
        <v>137</v>
      </c>
      <c r="M49" s="354" t="s">
        <v>7</v>
      </c>
      <c r="N49" s="354" t="s">
        <v>8</v>
      </c>
      <c r="O49" s="355" t="s">
        <v>9</v>
      </c>
      <c r="P49" s="121"/>
      <c r="Q49" s="375">
        <v>2020</v>
      </c>
      <c r="R49" s="340">
        <v>2021</v>
      </c>
      <c r="S49" s="340">
        <v>2022</v>
      </c>
      <c r="T49" s="121"/>
      <c r="U49" s="375">
        <v>2020</v>
      </c>
      <c r="V49" s="340">
        <v>2021</v>
      </c>
      <c r="W49" s="340">
        <v>2022</v>
      </c>
    </row>
    <row r="50" spans="1:23" ht="25.95" customHeight="1" thickBot="1" x14ac:dyDescent="0.25">
      <c r="A50" s="379" t="s">
        <v>10</v>
      </c>
      <c r="B50" s="376" t="s">
        <v>11</v>
      </c>
      <c r="C50" s="377" t="s">
        <v>83</v>
      </c>
      <c r="D50" s="377" t="s">
        <v>83</v>
      </c>
      <c r="E50" s="377" t="s">
        <v>83</v>
      </c>
      <c r="F50" s="378" t="s">
        <v>83</v>
      </c>
      <c r="G50" s="121"/>
      <c r="H50" s="376" t="s">
        <v>83</v>
      </c>
      <c r="I50" s="377" t="s">
        <v>83</v>
      </c>
      <c r="J50" s="378" t="s">
        <v>83</v>
      </c>
      <c r="K50" s="121"/>
      <c r="L50" s="376" t="s">
        <v>13</v>
      </c>
      <c r="M50" s="377" t="s">
        <v>13</v>
      </c>
      <c r="N50" s="377" t="s">
        <v>13</v>
      </c>
      <c r="O50" s="378" t="s">
        <v>13</v>
      </c>
      <c r="P50" s="121"/>
      <c r="Q50" s="324" t="s">
        <v>83</v>
      </c>
      <c r="R50" s="345" t="s">
        <v>83</v>
      </c>
      <c r="S50" s="346" t="s">
        <v>83</v>
      </c>
      <c r="T50" s="121"/>
      <c r="U50" s="324" t="s">
        <v>13</v>
      </c>
      <c r="V50" s="345" t="s">
        <v>13</v>
      </c>
      <c r="W50" s="346" t="s">
        <v>13</v>
      </c>
    </row>
    <row r="51" spans="1:23" ht="14.4" x14ac:dyDescent="0.2">
      <c r="A51" s="32" t="s">
        <v>87</v>
      </c>
      <c r="B51" s="479"/>
      <c r="C51" s="202">
        <v>34.923049310429683</v>
      </c>
      <c r="D51" s="203">
        <v>37.147731564779548</v>
      </c>
      <c r="E51" s="202">
        <v>38.938225513808661</v>
      </c>
      <c r="F51" s="480">
        <v>43.680297446430274</v>
      </c>
      <c r="G51" s="121"/>
      <c r="H51" s="103">
        <v>49.314247811665275</v>
      </c>
      <c r="I51" s="104">
        <v>50.943343391962522</v>
      </c>
      <c r="J51" s="105">
        <v>58.290380886551993</v>
      </c>
      <c r="K51" s="515"/>
      <c r="L51" s="87">
        <v>4.8199280914550169E-2</v>
      </c>
      <c r="M51" s="87">
        <v>2.455992619022207E-2</v>
      </c>
      <c r="N51" s="94">
        <v>3.1241475083519932E-2</v>
      </c>
      <c r="O51" s="88">
        <v>5.9405592512780547E-2</v>
      </c>
      <c r="P51" s="121"/>
      <c r="Q51" s="687">
        <v>7301.0630390367814</v>
      </c>
      <c r="R51" s="688">
        <v>7268.0889999999999</v>
      </c>
      <c r="S51" s="689">
        <v>7319.1891333333861</v>
      </c>
      <c r="T51" s="121"/>
      <c r="U51" s="516">
        <v>4.7832828074084168E-3</v>
      </c>
      <c r="V51" s="517">
        <v>5.1110727406859695E-3</v>
      </c>
      <c r="W51" s="691">
        <v>5.3200190355068722E-3</v>
      </c>
    </row>
    <row r="52" spans="1:23" ht="14.4" x14ac:dyDescent="0.2">
      <c r="A52" s="32" t="s">
        <v>88</v>
      </c>
      <c r="B52" s="479"/>
      <c r="C52" s="202">
        <v>131.05605329211838</v>
      </c>
      <c r="D52" s="203">
        <v>142.49200775603688</v>
      </c>
      <c r="E52" s="202">
        <v>147.72690331800675</v>
      </c>
      <c r="F52" s="480">
        <v>162.19006120436444</v>
      </c>
      <c r="G52" s="121"/>
      <c r="H52" s="103">
        <v>182.81523771322978</v>
      </c>
      <c r="I52" s="104">
        <v>183.08398158744149</v>
      </c>
      <c r="J52" s="105">
        <v>206.91790338284807</v>
      </c>
      <c r="K52" s="515"/>
      <c r="L52" s="87">
        <v>3.6738169700946566E-2</v>
      </c>
      <c r="M52" s="87">
        <v>2.4230326549302683E-2</v>
      </c>
      <c r="N52" s="94">
        <v>2.4531279487896462E-2</v>
      </c>
      <c r="O52" s="88">
        <v>4.9916512962792092E-2</v>
      </c>
      <c r="P52" s="121"/>
      <c r="Q52" s="103">
        <v>13800.633632973389</v>
      </c>
      <c r="R52" s="104">
        <v>13046.660999999993</v>
      </c>
      <c r="S52" s="690">
        <v>13134.213333333324</v>
      </c>
      <c r="T52" s="121"/>
      <c r="U52" s="483">
        <v>9.4963794255787329E-3</v>
      </c>
      <c r="V52" s="484">
        <v>1.0921722251849493E-2</v>
      </c>
      <c r="W52" s="692">
        <v>1.1247487730619586E-2</v>
      </c>
    </row>
    <row r="53" spans="1:23" ht="14.4" x14ac:dyDescent="0.2">
      <c r="A53" s="32" t="s">
        <v>89</v>
      </c>
      <c r="B53" s="479"/>
      <c r="C53" s="202">
        <v>479.54328455514241</v>
      </c>
      <c r="D53" s="203">
        <v>509.41577543026199</v>
      </c>
      <c r="E53" s="202">
        <v>537.82424160557912</v>
      </c>
      <c r="F53" s="480">
        <v>611.55490316646456</v>
      </c>
      <c r="G53" s="121"/>
      <c r="H53" s="103">
        <v>669.31741778464061</v>
      </c>
      <c r="I53" s="104">
        <v>726.83277227658687</v>
      </c>
      <c r="J53" s="105">
        <v>836.75861746146052</v>
      </c>
      <c r="K53" s="515"/>
      <c r="L53" s="87">
        <v>5.576675781452356E-2</v>
      </c>
      <c r="M53" s="87">
        <v>1.8214634839106791E-2</v>
      </c>
      <c r="N53" s="94">
        <v>3.5141713124455354E-2</v>
      </c>
      <c r="O53" s="88">
        <v>6.471395970727789E-2</v>
      </c>
      <c r="P53" s="121"/>
      <c r="Q53" s="103">
        <v>15598.26158566604</v>
      </c>
      <c r="R53" s="104">
        <v>14599.179999999993</v>
      </c>
      <c r="S53" s="690">
        <v>14755.493933333308</v>
      </c>
      <c r="T53" s="121"/>
      <c r="U53" s="483">
        <v>3.0743380082548226E-2</v>
      </c>
      <c r="V53" s="484">
        <v>3.4893451237005248E-2</v>
      </c>
      <c r="W53" s="692">
        <v>3.644908425536407E-2</v>
      </c>
    </row>
    <row r="54" spans="1:23" ht="14.4" x14ac:dyDescent="0.2">
      <c r="A54" s="32" t="s">
        <v>90</v>
      </c>
      <c r="B54" s="479"/>
      <c r="C54" s="202">
        <v>608.66810394257175</v>
      </c>
      <c r="D54" s="203">
        <v>651.54598822222147</v>
      </c>
      <c r="E54" s="202">
        <v>680.39714574857351</v>
      </c>
      <c r="F54" s="480">
        <v>769.18990874572296</v>
      </c>
      <c r="G54" s="121"/>
      <c r="H54" s="103">
        <v>865.6019613896932</v>
      </c>
      <c r="I54" s="104">
        <v>908.955704825976</v>
      </c>
      <c r="J54" s="105">
        <v>1057.0601441995029</v>
      </c>
      <c r="K54" s="515"/>
      <c r="L54" s="87">
        <v>4.4281076160217037E-2</v>
      </c>
      <c r="M54" s="87">
        <v>2.3898556620251643E-2</v>
      </c>
      <c r="N54" s="94">
        <v>3.3955453865795571E-2</v>
      </c>
      <c r="O54" s="88">
        <v>6.5646650135267492E-2</v>
      </c>
      <c r="P54" s="121"/>
      <c r="Q54" s="103">
        <v>5681.5292036975616</v>
      </c>
      <c r="R54" s="104">
        <v>5433.3080000000018</v>
      </c>
      <c r="S54" s="690">
        <v>5344.7065999999977</v>
      </c>
      <c r="T54" s="121"/>
      <c r="U54" s="483">
        <v>0.10713103499431952</v>
      </c>
      <c r="V54" s="484">
        <v>0.11991699867230447</v>
      </c>
      <c r="W54" s="692">
        <v>0.12730299278702667</v>
      </c>
    </row>
    <row r="55" spans="1:23" ht="14.4" x14ac:dyDescent="0.2">
      <c r="A55" s="32" t="s">
        <v>91</v>
      </c>
      <c r="B55" s="479"/>
      <c r="C55" s="202">
        <v>518.47014876512105</v>
      </c>
      <c r="D55" s="203">
        <v>554.81621822548561</v>
      </c>
      <c r="E55" s="202">
        <v>585.64363018916799</v>
      </c>
      <c r="F55" s="480">
        <v>667.77003985039926</v>
      </c>
      <c r="G55" s="121"/>
      <c r="H55" s="103">
        <v>766.5799863234995</v>
      </c>
      <c r="I55" s="104">
        <v>795.70386987428367</v>
      </c>
      <c r="J55" s="105">
        <v>929.07891853282285</v>
      </c>
      <c r="K55" s="515"/>
      <c r="L55" s="87">
        <v>5.5563285554773856E-2</v>
      </c>
      <c r="M55" s="87">
        <v>2.7983418047116126E-2</v>
      </c>
      <c r="N55" s="94">
        <v>3.567837444620392E-2</v>
      </c>
      <c r="O55" s="88">
        <v>6.8280091943091703E-2</v>
      </c>
      <c r="P55" s="121"/>
      <c r="Q55" s="103">
        <v>23009.470339059415</v>
      </c>
      <c r="R55" s="104">
        <v>21732.703999999991</v>
      </c>
      <c r="S55" s="690">
        <v>21891.297866666559</v>
      </c>
      <c r="T55" s="121"/>
      <c r="U55" s="483">
        <v>2.2532902371290096E-2</v>
      </c>
      <c r="V55" s="484">
        <v>2.5529092846683313E-2</v>
      </c>
      <c r="W55" s="692">
        <v>2.6752348524795137E-2</v>
      </c>
    </row>
    <row r="56" spans="1:23" ht="14.4" x14ac:dyDescent="0.2">
      <c r="A56" s="32" t="s">
        <v>92</v>
      </c>
      <c r="B56" s="479"/>
      <c r="C56" s="202">
        <v>753.17075816866566</v>
      </c>
      <c r="D56" s="203">
        <v>823.61710259366839</v>
      </c>
      <c r="E56" s="202">
        <v>884.05209041086187</v>
      </c>
      <c r="F56" s="480">
        <v>1072.8026192135396</v>
      </c>
      <c r="G56" s="121"/>
      <c r="H56" s="103">
        <v>1253.0407543798881</v>
      </c>
      <c r="I56" s="104">
        <v>1397.1890543904835</v>
      </c>
      <c r="J56" s="105">
        <v>1695.1359145772933</v>
      </c>
      <c r="K56" s="515"/>
      <c r="L56" s="87">
        <v>7.337752898388894E-2</v>
      </c>
      <c r="M56" s="87">
        <v>3.1547127985632306E-2</v>
      </c>
      <c r="N56" s="94">
        <v>5.4258399723990713E-2</v>
      </c>
      <c r="O56" s="88">
        <v>9.581424070204303E-2</v>
      </c>
      <c r="P56" s="121"/>
      <c r="Q56" s="103">
        <v>6780.7219506897436</v>
      </c>
      <c r="R56" s="104">
        <v>7003.9800000000023</v>
      </c>
      <c r="S56" s="690">
        <v>7175.8650666666172</v>
      </c>
      <c r="T56" s="121"/>
      <c r="U56" s="483">
        <v>0.11107530490791651</v>
      </c>
      <c r="V56" s="484">
        <v>0.11759272622047295</v>
      </c>
      <c r="W56" s="692">
        <v>0.12319798131621333</v>
      </c>
    </row>
    <row r="57" spans="1:23" ht="14.4" x14ac:dyDescent="0.2">
      <c r="A57" s="32" t="s">
        <v>93</v>
      </c>
      <c r="B57" s="479"/>
      <c r="C57" s="202">
        <v>745.35952382699702</v>
      </c>
      <c r="D57" s="203">
        <v>808.4355721200335</v>
      </c>
      <c r="E57" s="202">
        <v>843.82161023505284</v>
      </c>
      <c r="F57" s="480">
        <v>945.007146472204</v>
      </c>
      <c r="G57" s="121"/>
      <c r="H57" s="103">
        <v>1003.0533774419438</v>
      </c>
      <c r="I57" s="104">
        <v>1095.8486137584571</v>
      </c>
      <c r="J57" s="105">
        <v>1229.5317953821293</v>
      </c>
      <c r="K57" s="515"/>
      <c r="L57" s="87">
        <v>4.3771005798549201E-2</v>
      </c>
      <c r="M57" s="87">
        <v>1.1993656831918331E-2</v>
      </c>
      <c r="N57" s="94">
        <v>3.0061354963377696E-2</v>
      </c>
      <c r="O57" s="88">
        <v>5.4049324406429289E-2</v>
      </c>
      <c r="P57" s="121"/>
      <c r="Q57" s="103">
        <v>31109.653258396447</v>
      </c>
      <c r="R57" s="104">
        <v>32127.932000000023</v>
      </c>
      <c r="S57" s="690">
        <v>32357.381266666667</v>
      </c>
      <c r="T57" s="121"/>
      <c r="U57" s="483">
        <v>2.3959107407467668E-2</v>
      </c>
      <c r="V57" s="484">
        <v>2.5163013047961907E-2</v>
      </c>
      <c r="W57" s="692">
        <v>2.6078179914526194E-2</v>
      </c>
    </row>
    <row r="58" spans="1:23" ht="14.4" x14ac:dyDescent="0.2">
      <c r="A58" s="32" t="s">
        <v>94</v>
      </c>
      <c r="B58" s="479"/>
      <c r="C58" s="202">
        <v>1384.5925396590096</v>
      </c>
      <c r="D58" s="203">
        <v>1497.2952630195769</v>
      </c>
      <c r="E58" s="202">
        <v>1582.9835006742444</v>
      </c>
      <c r="F58" s="480">
        <v>1820.4488664607588</v>
      </c>
      <c r="G58" s="121"/>
      <c r="H58" s="103">
        <v>2123.0018239253577</v>
      </c>
      <c r="I58" s="104">
        <v>2205.7757120065862</v>
      </c>
      <c r="J58" s="105">
        <v>2694.2162003852422</v>
      </c>
      <c r="K58" s="515"/>
      <c r="L58" s="87">
        <v>5.7228684128647567E-2</v>
      </c>
      <c r="M58" s="87">
        <v>3.1227240132464029E-2</v>
      </c>
      <c r="N58" s="94">
        <v>3.9146006937135214E-2</v>
      </c>
      <c r="O58" s="88">
        <v>8.1560434754529343E-2</v>
      </c>
      <c r="P58" s="121"/>
      <c r="Q58" s="103">
        <v>20640.103731363255</v>
      </c>
      <c r="R58" s="104">
        <v>18824.541000000008</v>
      </c>
      <c r="S58" s="690">
        <v>18980.204333333346</v>
      </c>
      <c r="T58" s="121"/>
      <c r="U58" s="483">
        <v>6.708263474253183E-2</v>
      </c>
      <c r="V58" s="484">
        <v>7.9539536343519679E-2</v>
      </c>
      <c r="W58" s="692">
        <v>8.3401815537580012E-2</v>
      </c>
    </row>
    <row r="59" spans="1:23" ht="14.4" x14ac:dyDescent="0.2">
      <c r="A59" s="32" t="s">
        <v>95</v>
      </c>
      <c r="B59" s="479"/>
      <c r="C59" s="202">
        <v>395.17038825097274</v>
      </c>
      <c r="D59" s="203">
        <v>419.10568786280817</v>
      </c>
      <c r="E59" s="202">
        <v>438.34675014780777</v>
      </c>
      <c r="F59" s="480">
        <v>484.7067917696545</v>
      </c>
      <c r="G59" s="121"/>
      <c r="H59" s="103">
        <v>557.50368040678609</v>
      </c>
      <c r="I59" s="104">
        <v>553.20099606749375</v>
      </c>
      <c r="J59" s="105">
        <v>625.86407242311213</v>
      </c>
      <c r="K59" s="515"/>
      <c r="L59" s="87">
        <v>4.5909809487715725E-2</v>
      </c>
      <c r="M59" s="87">
        <v>2.8380248291242749E-2</v>
      </c>
      <c r="N59" s="94">
        <v>2.6787964989058333E-2</v>
      </c>
      <c r="O59" s="88">
        <v>5.2446875956323247E-2</v>
      </c>
      <c r="P59" s="121"/>
      <c r="Q59" s="103">
        <v>13508.707284855034</v>
      </c>
      <c r="R59" s="104">
        <v>14069.327000000003</v>
      </c>
      <c r="S59" s="690">
        <v>14180.210000000012</v>
      </c>
      <c r="T59" s="121"/>
      <c r="U59" s="483">
        <v>2.9253012884068383E-2</v>
      </c>
      <c r="V59" s="484">
        <v>2.9788609495166905E-2</v>
      </c>
      <c r="W59" s="692">
        <v>3.0912571121852736E-2</v>
      </c>
    </row>
    <row r="60" spans="1:23" ht="14.4" x14ac:dyDescent="0.2">
      <c r="A60" s="32" t="s">
        <v>96</v>
      </c>
      <c r="B60" s="479"/>
      <c r="C60" s="202">
        <v>1131.1755064730232</v>
      </c>
      <c r="D60" s="203">
        <v>1203.3659906067167</v>
      </c>
      <c r="E60" s="202">
        <v>1245.7379195418287</v>
      </c>
      <c r="F60" s="480">
        <v>1366.4878755234058</v>
      </c>
      <c r="G60" s="121"/>
      <c r="H60" s="103">
        <v>1429.3829734572432</v>
      </c>
      <c r="I60" s="104">
        <v>1536.7822524579717</v>
      </c>
      <c r="J60" s="105">
        <v>1810.5578310927485</v>
      </c>
      <c r="K60" s="515"/>
      <c r="L60" s="87">
        <v>3.5211173712619948E-2</v>
      </c>
      <c r="M60" s="87">
        <v>9.0404220575615035E-3</v>
      </c>
      <c r="N60" s="94">
        <v>2.3767434489925465E-2</v>
      </c>
      <c r="O60" s="88">
        <v>5.7891977555855734E-2</v>
      </c>
      <c r="P60" s="121"/>
      <c r="Q60" s="103">
        <v>27263.976559807383</v>
      </c>
      <c r="R60" s="104">
        <v>26844.836999999996</v>
      </c>
      <c r="S60" s="690">
        <v>26694.623733333327</v>
      </c>
      <c r="T60" s="121"/>
      <c r="U60" s="483">
        <v>4.1489747615929391E-2</v>
      </c>
      <c r="V60" s="484">
        <v>4.4826719961336206E-2</v>
      </c>
      <c r="W60" s="692">
        <v>4.6666247555543827E-2</v>
      </c>
    </row>
    <row r="61" spans="1:23" ht="14.4" x14ac:dyDescent="0.2">
      <c r="A61" s="32" t="s">
        <v>97</v>
      </c>
      <c r="B61" s="479"/>
      <c r="C61" s="202">
        <v>196.6612502182634</v>
      </c>
      <c r="D61" s="203">
        <v>211.06509139093859</v>
      </c>
      <c r="E61" s="202">
        <v>219.32408867254415</v>
      </c>
      <c r="F61" s="480">
        <v>243.97669802982472</v>
      </c>
      <c r="G61" s="121"/>
      <c r="H61" s="103">
        <v>248.47838339459034</v>
      </c>
      <c r="I61" s="104">
        <v>280.53355572455058</v>
      </c>
      <c r="J61" s="105">
        <v>321.9766800268219</v>
      </c>
      <c r="K61" s="515"/>
      <c r="L61" s="87">
        <v>3.9130095967921497E-2</v>
      </c>
      <c r="M61" s="87">
        <v>3.663320124150049E-3</v>
      </c>
      <c r="N61" s="94">
        <v>2.8317657901066884E-2</v>
      </c>
      <c r="O61" s="88">
        <v>5.7049228881204117E-2</v>
      </c>
      <c r="P61" s="121"/>
      <c r="Q61" s="103">
        <v>10713.491659408166</v>
      </c>
      <c r="R61" s="104">
        <v>10441.835000000001</v>
      </c>
      <c r="S61" s="690">
        <v>10523.335799999993</v>
      </c>
      <c r="T61" s="121"/>
      <c r="U61" s="483">
        <v>1.8356410446781209E-2</v>
      </c>
      <c r="V61" s="484">
        <v>2.0213409940967136E-2</v>
      </c>
      <c r="W61" s="692">
        <v>2.0841688685116776E-2</v>
      </c>
    </row>
    <row r="62" spans="1:23" ht="14.4" x14ac:dyDescent="0.2">
      <c r="A62" s="32" t="s">
        <v>98</v>
      </c>
      <c r="B62" s="479"/>
      <c r="C62" s="202">
        <v>92.22630357924082</v>
      </c>
      <c r="D62" s="203">
        <v>99.173621303476139</v>
      </c>
      <c r="E62" s="202">
        <v>101.8901738714261</v>
      </c>
      <c r="F62" s="480">
        <v>113.15660742667232</v>
      </c>
      <c r="G62" s="121"/>
      <c r="H62" s="103">
        <v>119.52154509024759</v>
      </c>
      <c r="I62" s="104">
        <v>130.18431517433342</v>
      </c>
      <c r="J62" s="105">
        <v>149.41639863059359</v>
      </c>
      <c r="K62" s="515"/>
      <c r="L62" s="87">
        <v>2.7391886393229203E-2</v>
      </c>
      <c r="M62" s="87">
        <v>1.1004889796234263E-2</v>
      </c>
      <c r="N62" s="94">
        <v>2.8432396681163263E-2</v>
      </c>
      <c r="O62" s="88">
        <v>5.7167173504727664E-2</v>
      </c>
      <c r="P62" s="121"/>
      <c r="Q62" s="103">
        <v>2822.7143050115365</v>
      </c>
      <c r="R62" s="104">
        <v>2867.2600000000007</v>
      </c>
      <c r="S62" s="690">
        <v>2882.7222666666694</v>
      </c>
      <c r="T62" s="121"/>
      <c r="U62" s="483">
        <v>3.267291465363651E-2</v>
      </c>
      <c r="V62" s="484">
        <v>3.4588290320192838E-2</v>
      </c>
      <c r="W62" s="692">
        <v>3.5345123271012538E-2</v>
      </c>
    </row>
    <row r="63" spans="1:23" ht="14.4" x14ac:dyDescent="0.2">
      <c r="A63" s="357" t="s">
        <v>74</v>
      </c>
      <c r="B63" s="492" t="s">
        <v>75</v>
      </c>
      <c r="C63" s="493">
        <v>6471.016910041556</v>
      </c>
      <c r="D63" s="493">
        <v>6957.4760500960037</v>
      </c>
      <c r="E63" s="493">
        <v>7306.6862799289029</v>
      </c>
      <c r="F63" s="494">
        <v>8300.9718153094418</v>
      </c>
      <c r="G63" s="121"/>
      <c r="H63" s="381">
        <v>9267.6113891187852</v>
      </c>
      <c r="I63" s="372">
        <v>9865.0341715361283</v>
      </c>
      <c r="J63" s="373">
        <v>11614.804856981129</v>
      </c>
      <c r="K63" s="515"/>
      <c r="L63" s="364">
        <v>5.0192085077760407E-2</v>
      </c>
      <c r="M63" s="364">
        <v>2.2275082204002761E-2</v>
      </c>
      <c r="N63" s="365">
        <v>3.5127701140695411E-2</v>
      </c>
      <c r="O63" s="366">
        <v>6.9489673663846618E-2</v>
      </c>
      <c r="P63" s="121"/>
      <c r="Q63" s="381">
        <v>178230.32654996472</v>
      </c>
      <c r="R63" s="372">
        <v>174259.65400000001</v>
      </c>
      <c r="S63" s="373">
        <v>175239.2433333332</v>
      </c>
      <c r="T63" s="121"/>
      <c r="U63" s="518">
        <v>3.630704737685303E-2</v>
      </c>
      <c r="V63" s="519">
        <v>3.9925914521189189E-2</v>
      </c>
      <c r="W63" s="693">
        <v>4.1695490923973073E-2</v>
      </c>
    </row>
    <row r="64" spans="1:23" x14ac:dyDescent="0.2">
      <c r="A64" s="388" t="s">
        <v>79</v>
      </c>
      <c r="E64" s="509"/>
      <c r="W64" s="514"/>
    </row>
    <row r="65" spans="1:31" x14ac:dyDescent="0.2">
      <c r="A65" s="388" t="s">
        <v>84</v>
      </c>
      <c r="W65" s="514"/>
    </row>
    <row r="66" spans="1:31" x14ac:dyDescent="0.2">
      <c r="A66" s="388"/>
      <c r="K66" s="520"/>
      <c r="N66" s="509"/>
      <c r="R66" s="509"/>
      <c r="W66" s="514"/>
      <c r="AD66" s="8"/>
      <c r="AE66" s="8"/>
    </row>
    <row r="67" spans="1:31" ht="10.8" thickBot="1" x14ac:dyDescent="0.25">
      <c r="A67" s="388"/>
      <c r="K67" s="521"/>
      <c r="W67" s="514"/>
    </row>
    <row r="68" spans="1:31" ht="51.6" customHeight="1" thickBot="1" x14ac:dyDescent="0.25">
      <c r="A68" s="723" t="s">
        <v>99</v>
      </c>
      <c r="B68" s="724"/>
      <c r="C68" s="724"/>
      <c r="D68" s="724"/>
      <c r="E68" s="724"/>
      <c r="F68" s="724"/>
      <c r="G68" s="724"/>
      <c r="H68" s="724"/>
      <c r="I68" s="724"/>
      <c r="J68" s="724"/>
      <c r="W68" s="514"/>
    </row>
    <row r="69" spans="1:31" ht="10.8" thickBot="1" x14ac:dyDescent="0.25">
      <c r="A69" s="388"/>
      <c r="W69" s="514"/>
    </row>
    <row r="70" spans="1:31" ht="33.6" customHeight="1" thickBot="1" x14ac:dyDescent="0.25">
      <c r="A70" s="388"/>
      <c r="C70" s="729" t="s">
        <v>100</v>
      </c>
      <c r="D70" s="730"/>
      <c r="E70" s="731"/>
      <c r="H70" s="729" t="s">
        <v>101</v>
      </c>
      <c r="I70" s="730"/>
      <c r="J70" s="731"/>
      <c r="W70" s="514"/>
    </row>
    <row r="71" spans="1:31" ht="15" thickBot="1" x14ac:dyDescent="0.3">
      <c r="A71" s="380"/>
      <c r="B71" s="374"/>
      <c r="C71" s="353">
        <v>2020</v>
      </c>
      <c r="D71" s="383">
        <v>2021</v>
      </c>
      <c r="E71" s="374">
        <v>2022</v>
      </c>
      <c r="F71" s="121"/>
      <c r="H71" s="382">
        <v>2020</v>
      </c>
      <c r="I71" s="382">
        <v>2021</v>
      </c>
      <c r="J71" s="382">
        <v>2022</v>
      </c>
      <c r="K71" s="121"/>
      <c r="W71" s="514"/>
    </row>
    <row r="72" spans="1:31" ht="15" thickBot="1" x14ac:dyDescent="0.25">
      <c r="A72" s="379" t="s">
        <v>10</v>
      </c>
      <c r="B72" s="376" t="s">
        <v>11</v>
      </c>
      <c r="C72" s="377" t="s">
        <v>102</v>
      </c>
      <c r="D72" s="377" t="s">
        <v>102</v>
      </c>
      <c r="E72" s="377" t="s">
        <v>102</v>
      </c>
      <c r="F72" s="121"/>
      <c r="H72" s="374" t="s">
        <v>83</v>
      </c>
      <c r="I72" s="374" t="s">
        <v>83</v>
      </c>
      <c r="J72" s="353" t="s">
        <v>83</v>
      </c>
      <c r="K72" s="121"/>
      <c r="W72" s="514"/>
    </row>
    <row r="73" spans="1:31" ht="14.4" x14ac:dyDescent="0.2">
      <c r="A73" s="32" t="s">
        <v>14</v>
      </c>
      <c r="B73" s="479" t="s">
        <v>15</v>
      </c>
      <c r="C73" s="196">
        <v>9.4236970202910015</v>
      </c>
      <c r="D73" s="197">
        <v>9.4483352860423384</v>
      </c>
      <c r="E73" s="198">
        <v>9.3933454999421482</v>
      </c>
      <c r="F73" s="121"/>
      <c r="H73" s="522">
        <v>14250</v>
      </c>
      <c r="I73" s="203">
        <v>14581.125570216738</v>
      </c>
      <c r="J73" s="523">
        <v>15040.982625119708</v>
      </c>
      <c r="K73" s="121"/>
      <c r="W73" s="514"/>
    </row>
    <row r="74" spans="1:31" ht="14.4" x14ac:dyDescent="0.2">
      <c r="A74" s="32" t="s">
        <v>16</v>
      </c>
      <c r="B74" s="479" t="s">
        <v>17</v>
      </c>
      <c r="C74" s="196">
        <v>9.3761462063305512</v>
      </c>
      <c r="D74" s="197">
        <v>9.2364301067175436</v>
      </c>
      <c r="E74" s="198">
        <v>8.9931083177609725</v>
      </c>
      <c r="F74" s="121"/>
      <c r="H74" s="522">
        <v>14450</v>
      </c>
      <c r="I74" s="203">
        <v>14895.319960949735</v>
      </c>
      <c r="J74" s="523">
        <v>15398.543914746015</v>
      </c>
      <c r="K74" s="121"/>
      <c r="W74" s="514"/>
    </row>
    <row r="75" spans="1:31" ht="14.4" x14ac:dyDescent="0.2">
      <c r="A75" s="32" t="s">
        <v>18</v>
      </c>
      <c r="B75" s="479" t="s">
        <v>19</v>
      </c>
      <c r="C75" s="196">
        <v>26.399372190478633</v>
      </c>
      <c r="D75" s="197">
        <v>27.040857642905806</v>
      </c>
      <c r="E75" s="198">
        <v>27.421798242289324</v>
      </c>
      <c r="F75" s="121"/>
      <c r="H75" s="522">
        <v>3250</v>
      </c>
      <c r="I75" s="203">
        <v>3362.6188061109879</v>
      </c>
      <c r="J75" s="523">
        <v>3479.3751479433095</v>
      </c>
      <c r="K75" s="121"/>
      <c r="W75" s="514"/>
    </row>
    <row r="76" spans="1:31" ht="14.4" x14ac:dyDescent="0.2">
      <c r="A76" s="32" t="s">
        <v>20</v>
      </c>
      <c r="B76" s="479" t="s">
        <v>21</v>
      </c>
      <c r="C76" s="196">
        <v>25.155962280234146</v>
      </c>
      <c r="D76" s="197">
        <v>26.352177601078907</v>
      </c>
      <c r="E76" s="198">
        <v>26.515151731919687</v>
      </c>
      <c r="F76" s="121"/>
      <c r="H76" s="522">
        <v>1800</v>
      </c>
      <c r="I76" s="203">
        <v>1862.431723826405</v>
      </c>
      <c r="J76" s="523">
        <v>1930.180351578153</v>
      </c>
      <c r="K76" s="121"/>
      <c r="W76" s="514"/>
    </row>
    <row r="77" spans="1:31" ht="14.4" x14ac:dyDescent="0.2">
      <c r="A77" s="32" t="s">
        <v>22</v>
      </c>
      <c r="B77" s="479" t="s">
        <v>23</v>
      </c>
      <c r="C77" s="196">
        <v>7.6636753709892504</v>
      </c>
      <c r="D77" s="197">
        <v>8.4882199507312048</v>
      </c>
      <c r="E77" s="198">
        <v>8.9488918220178544</v>
      </c>
      <c r="F77" s="121"/>
      <c r="H77" s="522">
        <v>1800</v>
      </c>
      <c r="I77" s="203">
        <v>1869.4730535951248</v>
      </c>
      <c r="J77" s="523">
        <v>1937.4778198260844</v>
      </c>
      <c r="K77" s="121"/>
      <c r="W77" s="514"/>
    </row>
    <row r="78" spans="1:31" ht="14.4" x14ac:dyDescent="0.2">
      <c r="A78" s="32" t="s">
        <v>103</v>
      </c>
      <c r="B78" s="479" t="s">
        <v>25</v>
      </c>
      <c r="C78" s="196">
        <v>25.415674879593411</v>
      </c>
      <c r="D78" s="197">
        <v>27.410329515698272</v>
      </c>
      <c r="E78" s="198">
        <v>28.923541179712249</v>
      </c>
      <c r="F78" s="121"/>
      <c r="H78" s="522">
        <v>6950.0000000000009</v>
      </c>
      <c r="I78" s="203">
        <v>7095.6651216068949</v>
      </c>
      <c r="J78" s="523">
        <v>7207.7570825378662</v>
      </c>
      <c r="K78" s="121"/>
      <c r="W78" s="514"/>
    </row>
    <row r="79" spans="1:31" ht="14.4" x14ac:dyDescent="0.2">
      <c r="A79" s="32" t="s">
        <v>26</v>
      </c>
      <c r="B79" s="479" t="s">
        <v>27</v>
      </c>
      <c r="C79" s="196">
        <v>12.524673788562326</v>
      </c>
      <c r="D79" s="197">
        <v>13.026138606552786</v>
      </c>
      <c r="E79" s="198">
        <v>13.42410570728717</v>
      </c>
      <c r="F79" s="121"/>
      <c r="H79" s="522">
        <v>8400</v>
      </c>
      <c r="I79" s="203">
        <v>8658.5851316218232</v>
      </c>
      <c r="J79" s="523">
        <v>8950.2831803172066</v>
      </c>
      <c r="K79" s="121"/>
      <c r="W79" s="514"/>
    </row>
    <row r="80" spans="1:31" ht="14.4" x14ac:dyDescent="0.2">
      <c r="A80" s="32" t="s">
        <v>28</v>
      </c>
      <c r="B80" s="479" t="s">
        <v>29</v>
      </c>
      <c r="C80" s="196">
        <v>16.094478402440128</v>
      </c>
      <c r="D80" s="197">
        <v>16.836756860566954</v>
      </c>
      <c r="E80" s="198">
        <v>17.502321269095134</v>
      </c>
      <c r="F80" s="121"/>
      <c r="H80" s="522">
        <v>1750</v>
      </c>
      <c r="I80" s="203">
        <v>1809.6126946427378</v>
      </c>
      <c r="J80" s="523">
        <v>1874.2671123438095</v>
      </c>
      <c r="K80" s="121"/>
      <c r="W80" s="514"/>
    </row>
    <row r="81" spans="1:23" ht="14.4" x14ac:dyDescent="0.2">
      <c r="A81" s="32" t="s">
        <v>30</v>
      </c>
      <c r="B81" s="479" t="s">
        <v>31</v>
      </c>
      <c r="C81" s="196">
        <v>11.049436816515341</v>
      </c>
      <c r="D81" s="197">
        <v>12.053618303800345</v>
      </c>
      <c r="E81" s="198">
        <v>12.394167425277814</v>
      </c>
      <c r="F81" s="121"/>
      <c r="H81" s="522">
        <v>8400</v>
      </c>
      <c r="I81" s="203">
        <v>8590.8343236051824</v>
      </c>
      <c r="J81" s="523">
        <v>8886.9418372047858</v>
      </c>
      <c r="K81" s="121"/>
      <c r="W81" s="514"/>
    </row>
    <row r="82" spans="1:23" ht="14.4" x14ac:dyDescent="0.2">
      <c r="A82" s="32" t="s">
        <v>32</v>
      </c>
      <c r="B82" s="479" t="s">
        <v>33</v>
      </c>
      <c r="C82" s="196">
        <v>13.004169532890085</v>
      </c>
      <c r="D82" s="197">
        <v>13.477595840935402</v>
      </c>
      <c r="E82" s="198">
        <v>13.506027080975773</v>
      </c>
      <c r="F82" s="121"/>
      <c r="H82" s="522">
        <v>75800</v>
      </c>
      <c r="I82" s="203">
        <v>78630.940665449874</v>
      </c>
      <c r="J82" s="523">
        <v>81524.361705039802</v>
      </c>
      <c r="K82" s="121"/>
      <c r="W82" s="514"/>
    </row>
    <row r="83" spans="1:23" ht="14.4" x14ac:dyDescent="0.2">
      <c r="A83" s="32" t="s">
        <v>34</v>
      </c>
      <c r="B83" s="479" t="s">
        <v>35</v>
      </c>
      <c r="C83" s="196">
        <v>13.820653144051315</v>
      </c>
      <c r="D83" s="197">
        <v>14.331035238474707</v>
      </c>
      <c r="E83" s="198">
        <v>14.785611530719468</v>
      </c>
      <c r="F83" s="121"/>
      <c r="H83" s="522">
        <v>114999.99999999999</v>
      </c>
      <c r="I83" s="203">
        <v>119784.96682114842</v>
      </c>
      <c r="J83" s="523">
        <v>123765.69400461698</v>
      </c>
      <c r="K83" s="121"/>
      <c r="W83" s="514"/>
    </row>
    <row r="84" spans="1:23" ht="14.4" x14ac:dyDescent="0.2">
      <c r="A84" s="32" t="s">
        <v>36</v>
      </c>
      <c r="B84" s="479" t="s">
        <v>37</v>
      </c>
      <c r="C84" s="196">
        <v>6.1571075058717009</v>
      </c>
      <c r="D84" s="197">
        <v>6.284759360238068</v>
      </c>
      <c r="E84" s="198">
        <v>6.2673337222542003</v>
      </c>
      <c r="F84" s="121"/>
      <c r="H84" s="522">
        <v>11250</v>
      </c>
      <c r="I84" s="203">
        <v>11507.057649240531</v>
      </c>
      <c r="J84" s="523">
        <v>11848.920118200351</v>
      </c>
      <c r="K84" s="121"/>
      <c r="W84" s="514"/>
    </row>
    <row r="85" spans="1:23" ht="14.4" x14ac:dyDescent="0.2">
      <c r="A85" s="32" t="s">
        <v>38</v>
      </c>
      <c r="B85" s="479" t="s">
        <v>39</v>
      </c>
      <c r="C85" s="196">
        <v>28.917665639011773</v>
      </c>
      <c r="D85" s="197">
        <v>32.173184002140822</v>
      </c>
      <c r="E85" s="198">
        <v>33.375408386585399</v>
      </c>
      <c r="F85" s="121"/>
      <c r="H85" s="522">
        <v>4700</v>
      </c>
      <c r="I85" s="203">
        <v>4849.351661476735</v>
      </c>
      <c r="J85" s="523">
        <v>5003.923788322395</v>
      </c>
      <c r="K85" s="121"/>
      <c r="W85" s="514"/>
    </row>
    <row r="86" spans="1:23" ht="14.4" x14ac:dyDescent="0.2">
      <c r="A86" s="32" t="s">
        <v>40</v>
      </c>
      <c r="B86" s="479" t="s">
        <v>41</v>
      </c>
      <c r="C86" s="196">
        <v>9.9584329445115802</v>
      </c>
      <c r="D86" s="197">
        <v>10.726306806626669</v>
      </c>
      <c r="E86" s="198">
        <v>11.051776215637359</v>
      </c>
      <c r="F86" s="121"/>
      <c r="H86" s="522">
        <v>9050</v>
      </c>
      <c r="I86" s="203">
        <v>9363.317596670724</v>
      </c>
      <c r="J86" s="523">
        <v>9740.5020690655801</v>
      </c>
      <c r="K86" s="121"/>
      <c r="W86" s="514"/>
    </row>
    <row r="87" spans="1:23" ht="14.4" x14ac:dyDescent="0.2">
      <c r="A87" s="32" t="s">
        <v>42</v>
      </c>
      <c r="B87" s="479" t="s">
        <v>43</v>
      </c>
      <c r="C87" s="196">
        <v>7.0940796643349451</v>
      </c>
      <c r="D87" s="197">
        <v>7.2393146253726686</v>
      </c>
      <c r="E87" s="198">
        <v>7.3039131169768181</v>
      </c>
      <c r="F87" s="121"/>
      <c r="H87" s="522">
        <v>92050</v>
      </c>
      <c r="I87" s="203">
        <v>94495.134102484706</v>
      </c>
      <c r="J87" s="523">
        <v>97616.65521654443</v>
      </c>
      <c r="K87" s="121"/>
      <c r="W87" s="514"/>
    </row>
    <row r="88" spans="1:23" ht="14.4" x14ac:dyDescent="0.2">
      <c r="A88" s="32" t="s">
        <v>44</v>
      </c>
      <c r="B88" s="479" t="s">
        <v>45</v>
      </c>
      <c r="C88" s="196">
        <v>24.815356543731134</v>
      </c>
      <c r="D88" s="197">
        <v>25.658390888330565</v>
      </c>
      <c r="E88" s="198">
        <v>25.588698159635953</v>
      </c>
      <c r="F88" s="121"/>
      <c r="H88" s="522">
        <v>1250</v>
      </c>
      <c r="I88" s="203">
        <v>1289.4949856056614</v>
      </c>
      <c r="J88" s="523">
        <v>1336.4022169687833</v>
      </c>
      <c r="K88" s="121"/>
      <c r="W88" s="514"/>
    </row>
    <row r="89" spans="1:23" ht="14.4" x14ac:dyDescent="0.2">
      <c r="A89" s="32" t="s">
        <v>46</v>
      </c>
      <c r="B89" s="479" t="s">
        <v>47</v>
      </c>
      <c r="C89" s="196">
        <v>23.016033935307021</v>
      </c>
      <c r="D89" s="197">
        <v>23.564238791914992</v>
      </c>
      <c r="E89" s="198">
        <v>23.889080537614422</v>
      </c>
      <c r="F89" s="121"/>
      <c r="H89" s="522">
        <v>2050</v>
      </c>
      <c r="I89" s="203">
        <v>2131.4434628851586</v>
      </c>
      <c r="J89" s="523">
        <v>2208.9777788515044</v>
      </c>
      <c r="K89" s="121"/>
      <c r="W89" s="514"/>
    </row>
    <row r="90" spans="1:23" ht="14.4" x14ac:dyDescent="0.2">
      <c r="A90" s="32" t="s">
        <v>48</v>
      </c>
      <c r="B90" s="479" t="s">
        <v>49</v>
      </c>
      <c r="C90" s="196">
        <v>8.741969323438278</v>
      </c>
      <c r="D90" s="197">
        <v>8.9433427391098057</v>
      </c>
      <c r="E90" s="198">
        <v>9.0994994335005206</v>
      </c>
      <c r="F90" s="121"/>
      <c r="H90" s="522">
        <v>1650</v>
      </c>
      <c r="I90" s="203">
        <v>1697.3773951030569</v>
      </c>
      <c r="J90" s="523">
        <v>1759.1219346874709</v>
      </c>
      <c r="K90" s="121"/>
      <c r="W90" s="514"/>
    </row>
    <row r="91" spans="1:23" ht="14.4" x14ac:dyDescent="0.2">
      <c r="A91" s="32" t="s">
        <v>50</v>
      </c>
      <c r="B91" s="479" t="s">
        <v>51</v>
      </c>
      <c r="C91" s="196">
        <v>11.792478759892536</v>
      </c>
      <c r="D91" s="197">
        <v>13.357146016537067</v>
      </c>
      <c r="E91" s="198">
        <v>13.991831506721287</v>
      </c>
      <c r="F91" s="121"/>
      <c r="H91" s="522">
        <v>709.99999999999989</v>
      </c>
      <c r="I91" s="203">
        <v>734.68076487899032</v>
      </c>
      <c r="J91" s="523">
        <v>758.09856921808841</v>
      </c>
      <c r="K91" s="121"/>
      <c r="W91" s="514"/>
    </row>
    <row r="92" spans="1:23" ht="14.4" x14ac:dyDescent="0.2">
      <c r="A92" s="32" t="s">
        <v>52</v>
      </c>
      <c r="B92" s="479" t="s">
        <v>53</v>
      </c>
      <c r="C92" s="196">
        <v>10.753125729383646</v>
      </c>
      <c r="D92" s="197">
        <v>11.126307445068022</v>
      </c>
      <c r="E92" s="198">
        <v>11.254064686125076</v>
      </c>
      <c r="F92" s="121"/>
      <c r="H92" s="522">
        <v>28700.000000000004</v>
      </c>
      <c r="I92" s="203">
        <v>29741.055673166295</v>
      </c>
      <c r="J92" s="523">
        <v>30828.107024419245</v>
      </c>
      <c r="K92" s="121"/>
      <c r="W92" s="514"/>
    </row>
    <row r="93" spans="1:23" ht="14.4" x14ac:dyDescent="0.2">
      <c r="A93" s="32" t="s">
        <v>54</v>
      </c>
      <c r="B93" s="479" t="s">
        <v>55</v>
      </c>
      <c r="C93" s="196">
        <v>41.322068983816521</v>
      </c>
      <c r="D93" s="197">
        <v>41.510034211066724</v>
      </c>
      <c r="E93" s="198">
        <v>41.417948528782183</v>
      </c>
      <c r="F93" s="121"/>
      <c r="H93" s="522">
        <v>13650.000000000002</v>
      </c>
      <c r="I93" s="203">
        <v>14054.671800325326</v>
      </c>
      <c r="J93" s="523">
        <v>14499.427243234444</v>
      </c>
      <c r="K93" s="121"/>
      <c r="W93" s="514"/>
    </row>
    <row r="94" spans="1:23" ht="14.4" x14ac:dyDescent="0.2">
      <c r="A94" s="32" t="s">
        <v>56</v>
      </c>
      <c r="B94" s="479" t="s">
        <v>57</v>
      </c>
      <c r="C94" s="196">
        <v>8.6113927201501479</v>
      </c>
      <c r="D94" s="197">
        <v>9.1950433594319687</v>
      </c>
      <c r="E94" s="198">
        <v>9.4614152907571984</v>
      </c>
      <c r="F94" s="121"/>
      <c r="H94" s="522">
        <v>19150</v>
      </c>
      <c r="I94" s="203">
        <v>19771.886388355924</v>
      </c>
      <c r="J94" s="523">
        <v>20272.18733976634</v>
      </c>
      <c r="K94" s="121"/>
      <c r="W94" s="514"/>
    </row>
    <row r="95" spans="1:23" ht="14.4" x14ac:dyDescent="0.2">
      <c r="A95" s="32" t="s">
        <v>58</v>
      </c>
      <c r="B95" s="479" t="s">
        <v>59</v>
      </c>
      <c r="C95" s="196">
        <v>34.95173441453327</v>
      </c>
      <c r="D95" s="197">
        <v>35.987437195223201</v>
      </c>
      <c r="E95" s="198">
        <v>36.373283445522858</v>
      </c>
      <c r="F95" s="121"/>
      <c r="H95" s="522">
        <v>5650</v>
      </c>
      <c r="I95" s="203">
        <v>5870.2501201753676</v>
      </c>
      <c r="J95" s="523">
        <v>6074.0760573963344</v>
      </c>
      <c r="K95" s="121"/>
      <c r="W95" s="514"/>
    </row>
    <row r="96" spans="1:23" ht="14.4" x14ac:dyDescent="0.2">
      <c r="A96" s="32" t="s">
        <v>60</v>
      </c>
      <c r="B96" s="479" t="s">
        <v>61</v>
      </c>
      <c r="C96" s="196">
        <v>27.940354978366535</v>
      </c>
      <c r="D96" s="197">
        <v>30.762321072021955</v>
      </c>
      <c r="E96" s="198">
        <v>32.539312636385027</v>
      </c>
      <c r="F96" s="121"/>
      <c r="H96" s="522">
        <v>2950</v>
      </c>
      <c r="I96" s="203">
        <v>3045.637630686404</v>
      </c>
      <c r="J96" s="523">
        <v>3156.427071968129</v>
      </c>
      <c r="K96" s="121"/>
      <c r="W96" s="514"/>
    </row>
    <row r="97" spans="1:23" ht="14.4" x14ac:dyDescent="0.2">
      <c r="A97" s="32" t="s">
        <v>62</v>
      </c>
      <c r="B97" s="479" t="s">
        <v>63</v>
      </c>
      <c r="C97" s="196">
        <v>25.987034941622099</v>
      </c>
      <c r="D97" s="197">
        <v>26.619574543059134</v>
      </c>
      <c r="E97" s="198">
        <v>26.466789159322872</v>
      </c>
      <c r="F97" s="121"/>
      <c r="H97" s="522">
        <v>1350</v>
      </c>
      <c r="I97" s="203">
        <v>1390.0140857908443</v>
      </c>
      <c r="J97" s="523">
        <v>1440.5778437333108</v>
      </c>
      <c r="K97" s="121"/>
      <c r="W97" s="514"/>
    </row>
    <row r="98" spans="1:23" ht="14.4" x14ac:dyDescent="0.2">
      <c r="A98" s="32" t="s">
        <v>64</v>
      </c>
      <c r="B98" s="479" t="s">
        <v>65</v>
      </c>
      <c r="C98" s="196">
        <v>6.4033934249609139</v>
      </c>
      <c r="D98" s="197">
        <v>6.503845851705651</v>
      </c>
      <c r="E98" s="198">
        <v>6.5616957314118576</v>
      </c>
      <c r="F98" s="121"/>
      <c r="H98" s="522">
        <v>76050</v>
      </c>
      <c r="I98" s="203">
        <v>78376.145289979453</v>
      </c>
      <c r="J98" s="523">
        <v>80927.994156937522</v>
      </c>
      <c r="K98" s="121"/>
      <c r="W98" s="514"/>
    </row>
    <row r="99" spans="1:23" ht="14.4" x14ac:dyDescent="0.2">
      <c r="A99" s="32" t="s">
        <v>66</v>
      </c>
      <c r="B99" s="479" t="s">
        <v>67</v>
      </c>
      <c r="C99" s="196">
        <v>10.779807910750298</v>
      </c>
      <c r="D99" s="197">
        <v>11.334723713431575</v>
      </c>
      <c r="E99" s="198">
        <v>11.606392957784548</v>
      </c>
      <c r="F99" s="121"/>
      <c r="H99" s="522">
        <v>20450</v>
      </c>
      <c r="I99" s="203">
        <v>21136.863917027898</v>
      </c>
      <c r="J99" s="523">
        <v>21784.27091837463</v>
      </c>
      <c r="K99" s="121"/>
      <c r="W99" s="514"/>
    </row>
    <row r="100" spans="1:23" ht="14.4" x14ac:dyDescent="0.2">
      <c r="A100" s="33" t="s">
        <v>68</v>
      </c>
      <c r="B100" s="485" t="s">
        <v>69</v>
      </c>
      <c r="C100" s="524">
        <v>11.260798565274833</v>
      </c>
      <c r="D100" s="524">
        <v>12.026336981483215</v>
      </c>
      <c r="E100" s="525">
        <v>12.502574136791438</v>
      </c>
      <c r="F100" s="121"/>
      <c r="H100" s="526">
        <v>16306.041466072893</v>
      </c>
      <c r="I100" s="486">
        <v>16800.846124040203</v>
      </c>
      <c r="J100" s="527">
        <v>17362.595006435808</v>
      </c>
      <c r="K100" s="121"/>
      <c r="W100" s="514"/>
    </row>
    <row r="101" spans="1:23" ht="14.4" x14ac:dyDescent="0.2">
      <c r="A101" s="33" t="s">
        <v>70</v>
      </c>
      <c r="B101" s="485" t="s">
        <v>71</v>
      </c>
      <c r="C101" s="524">
        <v>9.7782402067384222</v>
      </c>
      <c r="D101" s="524">
        <v>9.9006182989920664</v>
      </c>
      <c r="E101" s="525">
        <v>10.033553728122737</v>
      </c>
      <c r="F101" s="121"/>
      <c r="H101" s="526">
        <v>183600</v>
      </c>
      <c r="I101" s="486">
        <v>190510.44176953722</v>
      </c>
      <c r="J101" s="527">
        <v>196638.52316119146</v>
      </c>
      <c r="K101" s="121"/>
      <c r="W101" s="514"/>
    </row>
    <row r="102" spans="1:23" ht="14.4" x14ac:dyDescent="0.2">
      <c r="A102" s="33" t="s">
        <v>72</v>
      </c>
      <c r="B102" s="485" t="s">
        <v>73</v>
      </c>
      <c r="C102" s="524">
        <v>19.923180486186105</v>
      </c>
      <c r="D102" s="524">
        <v>21.299981732626751</v>
      </c>
      <c r="E102" s="525">
        <v>22.220494523129879</v>
      </c>
      <c r="F102" s="121"/>
      <c r="H102" s="526">
        <v>7088.7721843605441</v>
      </c>
      <c r="I102" s="486">
        <v>7274.750152087161</v>
      </c>
      <c r="J102" s="527">
        <v>7431.9060722920067</v>
      </c>
      <c r="K102" s="121"/>
      <c r="W102" s="514"/>
    </row>
    <row r="103" spans="1:23" ht="14.4" x14ac:dyDescent="0.2">
      <c r="A103" s="357" t="s">
        <v>74</v>
      </c>
      <c r="B103" s="492" t="s">
        <v>75</v>
      </c>
      <c r="C103" s="528">
        <v>11.984766532250738</v>
      </c>
      <c r="D103" s="528">
        <v>12.410856644091675</v>
      </c>
      <c r="E103" s="529">
        <v>12.614012824180401</v>
      </c>
      <c r="F103" s="515"/>
      <c r="H103" s="530">
        <v>542510</v>
      </c>
      <c r="I103" s="493">
        <v>560595.95639662689</v>
      </c>
      <c r="J103" s="531">
        <v>579251.53412896232</v>
      </c>
      <c r="K103" s="121"/>
      <c r="W103" s="514"/>
    </row>
    <row r="104" spans="1:23" ht="14.4" x14ac:dyDescent="0.2">
      <c r="A104" s="34" t="s">
        <v>76</v>
      </c>
      <c r="B104" s="497" t="s">
        <v>77</v>
      </c>
      <c r="C104" s="532">
        <v>11.426836971489887</v>
      </c>
      <c r="D104" s="532">
        <v>11.774160408725615</v>
      </c>
      <c r="E104" s="533">
        <v>11.960031424420192</v>
      </c>
      <c r="F104" s="121"/>
      <c r="H104" s="534">
        <v>726110</v>
      </c>
      <c r="I104" s="498">
        <v>751106.39816616406</v>
      </c>
      <c r="J104" s="535">
        <v>775890.05729015381</v>
      </c>
      <c r="K104" s="121"/>
      <c r="W104" s="514"/>
    </row>
    <row r="105" spans="1:23" ht="15" thickBot="1" x14ac:dyDescent="0.25">
      <c r="A105" s="35" t="s">
        <v>78</v>
      </c>
      <c r="B105" s="502"/>
      <c r="C105" s="536">
        <v>11.503582595255653</v>
      </c>
      <c r="D105" s="536">
        <v>11.869021680590807</v>
      </c>
      <c r="E105" s="537">
        <v>12.067033297381197</v>
      </c>
      <c r="F105" s="121"/>
      <c r="H105" s="109">
        <v>749504.81365043344</v>
      </c>
      <c r="I105" s="110">
        <v>775181.99444229144</v>
      </c>
      <c r="J105" s="111">
        <v>800684.55836888158</v>
      </c>
      <c r="K105" s="121"/>
      <c r="W105" s="514"/>
    </row>
    <row r="106" spans="1:23" x14ac:dyDescent="0.2">
      <c r="A106" s="388" t="s">
        <v>79</v>
      </c>
      <c r="W106" s="514"/>
    </row>
    <row r="107" spans="1:23" x14ac:dyDescent="0.2">
      <c r="A107" s="388" t="s">
        <v>84</v>
      </c>
      <c r="W107" s="514"/>
    </row>
    <row r="108" spans="1:23" x14ac:dyDescent="0.2">
      <c r="A108" s="388"/>
      <c r="W108" s="514"/>
    </row>
    <row r="109" spans="1:23" ht="10.8" thickBot="1" x14ac:dyDescent="0.25">
      <c r="A109" s="388"/>
      <c r="W109" s="514"/>
    </row>
    <row r="110" spans="1:23" ht="54.6" customHeight="1" thickBot="1" x14ac:dyDescent="0.25">
      <c r="A110" s="723" t="s">
        <v>104</v>
      </c>
      <c r="B110" s="724"/>
      <c r="C110" s="724"/>
      <c r="D110" s="724"/>
      <c r="E110" s="724"/>
      <c r="F110" s="724"/>
      <c r="G110" s="724"/>
      <c r="H110" s="724"/>
      <c r="I110" s="724"/>
      <c r="J110" s="724"/>
      <c r="W110" s="514"/>
    </row>
    <row r="111" spans="1:23" ht="10.8" thickBot="1" x14ac:dyDescent="0.25">
      <c r="A111" s="388"/>
      <c r="W111" s="514"/>
    </row>
    <row r="112" spans="1:23" ht="27.6" customHeight="1" thickBot="1" x14ac:dyDescent="0.25">
      <c r="A112" s="388"/>
      <c r="C112" s="729" t="s">
        <v>100</v>
      </c>
      <c r="D112" s="730"/>
      <c r="E112" s="731"/>
      <c r="H112" s="729" t="s">
        <v>101</v>
      </c>
      <c r="I112" s="730"/>
      <c r="J112" s="731"/>
      <c r="W112" s="514"/>
    </row>
    <row r="113" spans="1:23" ht="15" thickBot="1" x14ac:dyDescent="0.3">
      <c r="A113" s="380"/>
      <c r="B113" s="374"/>
      <c r="C113" s="353">
        <v>2020</v>
      </c>
      <c r="D113" s="383">
        <v>2021</v>
      </c>
      <c r="E113" s="374">
        <v>2022</v>
      </c>
      <c r="F113" s="121"/>
      <c r="H113" s="382">
        <v>2020</v>
      </c>
      <c r="I113" s="382">
        <v>2021</v>
      </c>
      <c r="J113" s="382">
        <v>2022</v>
      </c>
      <c r="W113" s="514"/>
    </row>
    <row r="114" spans="1:23" ht="15" thickBot="1" x14ac:dyDescent="0.25">
      <c r="A114" s="379" t="s">
        <v>10</v>
      </c>
      <c r="B114" s="376"/>
      <c r="C114" s="377" t="s">
        <v>102</v>
      </c>
      <c r="D114" s="377" t="s">
        <v>102</v>
      </c>
      <c r="E114" s="377" t="s">
        <v>102</v>
      </c>
      <c r="F114" s="121"/>
      <c r="H114" s="374" t="s">
        <v>83</v>
      </c>
      <c r="I114" s="374" t="s">
        <v>83</v>
      </c>
      <c r="J114" s="353" t="s">
        <v>83</v>
      </c>
      <c r="W114" s="514"/>
    </row>
    <row r="115" spans="1:23" ht="14.4" x14ac:dyDescent="0.2">
      <c r="A115" s="32" t="s">
        <v>87</v>
      </c>
      <c r="B115" s="479"/>
      <c r="C115" s="196">
        <v>9.3000000000000007</v>
      </c>
      <c r="D115" s="197">
        <v>8.4</v>
      </c>
      <c r="E115" s="198">
        <v>7</v>
      </c>
      <c r="F115" s="121"/>
      <c r="G115" s="121"/>
      <c r="H115" s="103">
        <v>3757.5912548281544</v>
      </c>
      <c r="I115" s="104">
        <v>4414.1202060297746</v>
      </c>
      <c r="J115" s="105">
        <v>5587.4647098945543</v>
      </c>
      <c r="W115" s="514"/>
    </row>
    <row r="116" spans="1:23" ht="14.4" x14ac:dyDescent="0.2">
      <c r="A116" s="32" t="s">
        <v>88</v>
      </c>
      <c r="B116" s="479"/>
      <c r="C116" s="196">
        <v>3.8</v>
      </c>
      <c r="D116" s="197">
        <v>4</v>
      </c>
      <c r="E116" s="198">
        <v>4.0999999999999996</v>
      </c>
      <c r="F116" s="121"/>
      <c r="G116" s="121"/>
      <c r="H116" s="103">
        <v>34234.816118973045</v>
      </c>
      <c r="I116" s="104">
        <v>35208.298824982841</v>
      </c>
      <c r="J116" s="105">
        <v>36229.95343576622</v>
      </c>
      <c r="W116" s="514"/>
    </row>
    <row r="117" spans="1:23" ht="14.4" x14ac:dyDescent="0.2">
      <c r="A117" s="32" t="s">
        <v>89</v>
      </c>
      <c r="B117" s="479"/>
      <c r="C117" s="196">
        <v>39.5</v>
      </c>
      <c r="D117" s="197">
        <v>38.6</v>
      </c>
      <c r="E117" s="198">
        <v>38.299999999999997</v>
      </c>
      <c r="F117" s="121"/>
      <c r="G117" s="121"/>
      <c r="H117" s="103">
        <v>12153.928960526269</v>
      </c>
      <c r="I117" s="104">
        <v>13209.104601900368</v>
      </c>
      <c r="J117" s="105">
        <v>14037.825420108147</v>
      </c>
      <c r="W117" s="514"/>
    </row>
    <row r="118" spans="1:23" ht="14.4" x14ac:dyDescent="0.2">
      <c r="A118" s="32" t="s">
        <v>90</v>
      </c>
      <c r="B118" s="479"/>
      <c r="C118" s="196">
        <v>20.3</v>
      </c>
      <c r="D118" s="197">
        <v>21.6</v>
      </c>
      <c r="E118" s="198">
        <v>22.2</v>
      </c>
      <c r="F118" s="121"/>
      <c r="G118" s="121"/>
      <c r="H118" s="103">
        <v>29960.098722258706</v>
      </c>
      <c r="I118" s="104">
        <v>30191.581399515118</v>
      </c>
      <c r="J118" s="105">
        <v>30624.901776699309</v>
      </c>
      <c r="W118" s="514"/>
    </row>
    <row r="119" spans="1:23" ht="14.4" x14ac:dyDescent="0.2">
      <c r="A119" s="32" t="s">
        <v>91</v>
      </c>
      <c r="B119" s="479"/>
      <c r="C119" s="196">
        <v>20</v>
      </c>
      <c r="D119" s="197">
        <v>19.8</v>
      </c>
      <c r="E119" s="198">
        <v>19.8</v>
      </c>
      <c r="F119" s="121"/>
      <c r="G119" s="121"/>
      <c r="H119" s="103">
        <v>25954.675102455567</v>
      </c>
      <c r="I119" s="104">
        <v>27999.091315675509</v>
      </c>
      <c r="J119" s="105">
        <v>29645.936513474611</v>
      </c>
      <c r="W119" s="514"/>
    </row>
    <row r="120" spans="1:23" ht="14.4" x14ac:dyDescent="0.2">
      <c r="A120" s="32" t="s">
        <v>92</v>
      </c>
      <c r="B120" s="479"/>
      <c r="C120" s="196">
        <v>12.9</v>
      </c>
      <c r="D120" s="197">
        <v>13.9</v>
      </c>
      <c r="E120" s="198">
        <v>14.7</v>
      </c>
      <c r="F120" s="121"/>
      <c r="G120" s="121"/>
      <c r="H120" s="103">
        <v>58506.650966346126</v>
      </c>
      <c r="I120" s="104">
        <v>59164.726738980273</v>
      </c>
      <c r="J120" s="105">
        <v>60164.949060474646</v>
      </c>
      <c r="W120" s="514"/>
    </row>
    <row r="121" spans="1:23" ht="14.4" x14ac:dyDescent="0.2">
      <c r="A121" s="32" t="s">
        <v>93</v>
      </c>
      <c r="B121" s="479"/>
      <c r="C121" s="196">
        <v>8.9</v>
      </c>
      <c r="D121" s="197">
        <v>9.9</v>
      </c>
      <c r="E121" s="198">
        <v>10.4</v>
      </c>
      <c r="F121" s="121"/>
      <c r="G121" s="121"/>
      <c r="H121" s="103">
        <v>83428.312079917887</v>
      </c>
      <c r="I121" s="104">
        <v>81444.546617440079</v>
      </c>
      <c r="J121" s="105">
        <v>80867.736026110259</v>
      </c>
      <c r="W121" s="514"/>
    </row>
    <row r="122" spans="1:23" ht="14.4" x14ac:dyDescent="0.2">
      <c r="A122" s="32" t="s">
        <v>94</v>
      </c>
      <c r="B122" s="479"/>
      <c r="C122" s="196">
        <v>9.4</v>
      </c>
      <c r="D122" s="197">
        <v>9.6</v>
      </c>
      <c r="E122" s="198">
        <v>9.6999999999999993</v>
      </c>
      <c r="F122" s="121"/>
      <c r="G122" s="121"/>
      <c r="H122" s="103">
        <v>146795.31514413925</v>
      </c>
      <c r="I122" s="104">
        <v>155230.55813285639</v>
      </c>
      <c r="J122" s="105">
        <v>162657.83361993192</v>
      </c>
      <c r="W122" s="514"/>
    </row>
    <row r="123" spans="1:23" ht="14.4" x14ac:dyDescent="0.2">
      <c r="A123" s="32" t="s">
        <v>95</v>
      </c>
      <c r="B123" s="479"/>
      <c r="C123" s="196"/>
      <c r="D123" s="197"/>
      <c r="E123" s="198"/>
      <c r="F123" s="121"/>
      <c r="G123" s="121"/>
      <c r="H123" s="103">
        <v>0</v>
      </c>
      <c r="I123" s="104">
        <v>0</v>
      </c>
      <c r="J123" s="105">
        <v>0</v>
      </c>
      <c r="W123" s="514"/>
    </row>
    <row r="124" spans="1:23" ht="14.4" x14ac:dyDescent="0.2">
      <c r="A124" s="32" t="s">
        <v>96</v>
      </c>
      <c r="B124" s="479"/>
      <c r="C124" s="196">
        <v>14.6</v>
      </c>
      <c r="D124" s="197">
        <v>14.1</v>
      </c>
      <c r="E124" s="198">
        <v>13.6</v>
      </c>
      <c r="F124" s="121"/>
      <c r="G124" s="121"/>
      <c r="H124" s="103">
        <v>77637.716095188414</v>
      </c>
      <c r="I124" s="104">
        <v>85553.413719821678</v>
      </c>
      <c r="J124" s="105">
        <v>91855.237678420686</v>
      </c>
      <c r="W124" s="514"/>
    </row>
    <row r="125" spans="1:23" ht="14.4" x14ac:dyDescent="0.2">
      <c r="A125" s="32" t="s">
        <v>97</v>
      </c>
      <c r="B125" s="479"/>
      <c r="C125" s="196">
        <v>3.3</v>
      </c>
      <c r="D125" s="197">
        <v>3.6</v>
      </c>
      <c r="E125" s="198">
        <v>3.8</v>
      </c>
      <c r="F125" s="121"/>
      <c r="G125" s="121"/>
      <c r="H125" s="103">
        <v>60076.502219393056</v>
      </c>
      <c r="I125" s="104">
        <v>58362.700154106817</v>
      </c>
      <c r="J125" s="105">
        <v>57791.434969837501</v>
      </c>
      <c r="W125" s="514"/>
    </row>
    <row r="126" spans="1:23" ht="14.4" x14ac:dyDescent="0.2">
      <c r="A126" s="32" t="s">
        <v>98</v>
      </c>
      <c r="B126" s="479"/>
      <c r="C126" s="196">
        <v>9.1999999999999993</v>
      </c>
      <c r="D126" s="197">
        <v>10.1</v>
      </c>
      <c r="E126" s="198">
        <v>10.4</v>
      </c>
      <c r="F126" s="121"/>
      <c r="G126" s="121"/>
      <c r="H126" s="103">
        <v>10004.39333597352</v>
      </c>
      <c r="I126" s="104">
        <v>9817.8146853180497</v>
      </c>
      <c r="J126" s="105">
        <v>9788.2609182445212</v>
      </c>
      <c r="W126" s="514"/>
    </row>
    <row r="127" spans="1:23" ht="14.4" x14ac:dyDescent="0.2">
      <c r="A127" s="357" t="s">
        <v>74</v>
      </c>
      <c r="B127" s="492" t="s">
        <v>75</v>
      </c>
      <c r="C127" s="528">
        <v>11.9</v>
      </c>
      <c r="D127" s="528">
        <v>12.4</v>
      </c>
      <c r="E127" s="529">
        <v>12.6</v>
      </c>
      <c r="F127" s="121"/>
      <c r="G127" s="121"/>
      <c r="H127" s="381">
        <v>542509.99999999988</v>
      </c>
      <c r="I127" s="372">
        <v>560595.95639662689</v>
      </c>
      <c r="J127" s="373">
        <v>579251.53412896232</v>
      </c>
      <c r="W127" s="514"/>
    </row>
    <row r="128" spans="1:23" ht="14.4" x14ac:dyDescent="0.2">
      <c r="A128" s="388" t="s">
        <v>79</v>
      </c>
      <c r="B128" s="476"/>
      <c r="C128" s="538"/>
      <c r="D128" s="538"/>
      <c r="E128" s="538"/>
      <c r="F128" s="121"/>
      <c r="G128" s="121"/>
      <c r="H128" s="112"/>
      <c r="I128" s="112"/>
      <c r="J128" s="112"/>
      <c r="W128" s="514"/>
    </row>
    <row r="129" spans="1:23" ht="14.4" x14ac:dyDescent="0.2">
      <c r="A129" s="388" t="s">
        <v>84</v>
      </c>
      <c r="B129" s="476"/>
      <c r="C129" s="538"/>
      <c r="D129" s="538"/>
      <c r="E129" s="538"/>
      <c r="F129" s="121"/>
      <c r="G129" s="121"/>
      <c r="H129" s="112"/>
      <c r="I129" s="112"/>
      <c r="J129" s="112"/>
      <c r="W129" s="514"/>
    </row>
    <row r="130" spans="1:23" x14ac:dyDescent="0.2">
      <c r="A130" s="388"/>
      <c r="S130" s="509"/>
      <c r="T130" s="509"/>
      <c r="W130" s="514"/>
    </row>
    <row r="131" spans="1:23" x14ac:dyDescent="0.2">
      <c r="A131" s="388"/>
      <c r="S131" s="509"/>
      <c r="T131" s="509"/>
      <c r="W131" s="514"/>
    </row>
    <row r="132" spans="1:23" x14ac:dyDescent="0.2">
      <c r="A132" s="388"/>
      <c r="S132" s="509"/>
      <c r="T132" s="509"/>
      <c r="W132" s="514"/>
    </row>
    <row r="133" spans="1:23" x14ac:dyDescent="0.2">
      <c r="A133" s="388"/>
      <c r="S133" s="509"/>
      <c r="T133" s="509"/>
      <c r="W133" s="514"/>
    </row>
    <row r="134" spans="1:23" ht="10.8" thickBot="1" x14ac:dyDescent="0.25">
      <c r="A134" s="390"/>
      <c r="B134" s="539"/>
      <c r="C134" s="539"/>
      <c r="D134" s="539"/>
      <c r="E134" s="539"/>
      <c r="F134" s="539"/>
      <c r="G134" s="539"/>
      <c r="H134" s="539"/>
      <c r="I134" s="539"/>
      <c r="J134" s="539"/>
      <c r="K134" s="539"/>
      <c r="L134" s="539"/>
      <c r="M134" s="539"/>
      <c r="N134" s="539"/>
      <c r="O134" s="539"/>
      <c r="P134" s="539"/>
      <c r="Q134" s="539"/>
      <c r="R134" s="539"/>
      <c r="S134" s="539"/>
      <c r="T134" s="539"/>
      <c r="U134" s="539"/>
      <c r="V134" s="539"/>
      <c r="W134" s="540"/>
    </row>
  </sheetData>
  <sortState xmlns:xlrd2="http://schemas.microsoft.com/office/spreadsheetml/2017/richdata2" ref="A9:W38">
    <sortCondition ref="W9:W38"/>
  </sortState>
  <mergeCells count="15">
    <mergeCell ref="A6:O6"/>
    <mergeCell ref="Q5:W5"/>
    <mergeCell ref="A3:W3"/>
    <mergeCell ref="C112:E112"/>
    <mergeCell ref="H112:J112"/>
    <mergeCell ref="Q6:S6"/>
    <mergeCell ref="U6:W6"/>
    <mergeCell ref="Q48:S48"/>
    <mergeCell ref="U48:W48"/>
    <mergeCell ref="H70:J70"/>
    <mergeCell ref="C70:E70"/>
    <mergeCell ref="Q47:W47"/>
    <mergeCell ref="A47:O47"/>
    <mergeCell ref="A68:J68"/>
    <mergeCell ref="A110:J11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sheetPr>
  <dimension ref="A1:AQ197"/>
  <sheetViews>
    <sheetView showGridLines="0" topLeftCell="AH76" zoomScaleNormal="100" zoomScaleSheetLayoutView="120" workbookViewId="0">
      <selection activeCell="AO79" sqref="AO79"/>
    </sheetView>
  </sheetViews>
  <sheetFormatPr baseColWidth="10" defaultColWidth="9.33203125" defaultRowHeight="13.8" x14ac:dyDescent="0.3"/>
  <cols>
    <col min="1" max="1" width="16" style="40" customWidth="1"/>
    <col min="2" max="2" width="12.6640625" style="40" customWidth="1"/>
    <col min="3" max="6" width="10.109375" style="40" customWidth="1"/>
    <col min="7" max="7" width="3.6640625" style="40" customWidth="1"/>
    <col min="8" max="10" width="10.6640625" style="40" customWidth="1"/>
    <col min="11" max="11" width="10.33203125" style="40" customWidth="1"/>
    <col min="12" max="15" width="11.6640625" style="40" customWidth="1"/>
    <col min="16" max="17" width="10.6640625" style="40" customWidth="1"/>
    <col min="18" max="20" width="12.5546875" style="40" customWidth="1"/>
    <col min="21" max="21" width="3.6640625" style="40" customWidth="1"/>
    <col min="22" max="22" width="12.5546875" style="40" customWidth="1"/>
    <col min="23" max="24" width="13.44140625" style="40" customWidth="1"/>
    <col min="25" max="25" width="10.44140625" style="40" customWidth="1"/>
    <col min="26" max="27" width="11.33203125" style="40" bestFit="1" customWidth="1"/>
    <col min="28" max="28" width="11.33203125" style="40" customWidth="1"/>
    <col min="29" max="29" width="11.5546875" style="40" bestFit="1" customWidth="1"/>
    <col min="30" max="30" width="3.6640625" style="40" customWidth="1"/>
    <col min="31" max="38" width="11.33203125" style="40" customWidth="1"/>
    <col min="39" max="16384" width="9.33203125" style="40"/>
  </cols>
  <sheetData>
    <row r="1" spans="1:38" ht="14.4" x14ac:dyDescent="0.3">
      <c r="A1" s="37"/>
      <c r="B1" s="54"/>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row>
    <row r="2" spans="1:38" ht="14.4" thickBot="1" x14ac:dyDescent="0.35">
      <c r="A2" s="52"/>
      <c r="B2" s="52"/>
      <c r="C2" s="52"/>
      <c r="D2" s="52"/>
      <c r="E2" s="54"/>
      <c r="F2" s="54"/>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row>
    <row r="3" spans="1:38" ht="48.6" customHeight="1" thickBot="1" x14ac:dyDescent="0.35">
      <c r="A3" s="773" t="s">
        <v>105</v>
      </c>
      <c r="B3" s="774"/>
      <c r="C3" s="774"/>
      <c r="D3" s="774"/>
      <c r="E3" s="774"/>
      <c r="F3" s="774"/>
      <c r="G3" s="774"/>
      <c r="H3" s="774"/>
      <c r="I3" s="774"/>
      <c r="J3" s="774"/>
      <c r="K3" s="774"/>
      <c r="L3" s="774"/>
      <c r="M3" s="774"/>
      <c r="N3" s="774"/>
      <c r="O3" s="774"/>
      <c r="P3" s="774"/>
      <c r="Q3" s="774"/>
      <c r="R3" s="774"/>
      <c r="S3" s="774"/>
      <c r="T3" s="774"/>
      <c r="U3" s="774"/>
      <c r="V3" s="774"/>
      <c r="W3" s="774"/>
      <c r="X3" s="774"/>
      <c r="Y3" s="774"/>
      <c r="Z3" s="774"/>
      <c r="AA3" s="774"/>
      <c r="AB3" s="774"/>
      <c r="AC3" s="774"/>
      <c r="AD3" s="774"/>
      <c r="AE3" s="774"/>
      <c r="AF3" s="774"/>
      <c r="AG3" s="774"/>
      <c r="AH3" s="52"/>
      <c r="AI3" s="52"/>
      <c r="AJ3" s="52"/>
      <c r="AK3" s="52"/>
      <c r="AL3" s="52"/>
    </row>
    <row r="4" spans="1:38" ht="18" customHeight="1" thickBot="1" x14ac:dyDescent="0.35">
      <c r="A4" s="770" t="s">
        <v>237</v>
      </c>
      <c r="B4" s="771"/>
      <c r="C4" s="771"/>
      <c r="D4" s="771"/>
      <c r="E4" s="771"/>
      <c r="F4" s="771"/>
      <c r="G4" s="771"/>
      <c r="H4" s="771"/>
      <c r="I4" s="771"/>
      <c r="J4" s="771"/>
      <c r="K4" s="771"/>
      <c r="L4" s="771"/>
      <c r="M4" s="771"/>
      <c r="N4" s="771"/>
      <c r="O4" s="772"/>
      <c r="P4" s="52"/>
      <c r="Q4" s="770" t="s">
        <v>240</v>
      </c>
      <c r="R4" s="771"/>
      <c r="S4" s="771"/>
      <c r="T4" s="771"/>
      <c r="U4" s="771"/>
      <c r="V4" s="771"/>
      <c r="W4" s="771"/>
      <c r="X4" s="771"/>
      <c r="Y4" s="771"/>
      <c r="Z4" s="771"/>
      <c r="AA4" s="771"/>
      <c r="AB4" s="771"/>
      <c r="AC4" s="771"/>
      <c r="AD4" s="771"/>
      <c r="AE4" s="771"/>
      <c r="AF4" s="771"/>
      <c r="AG4" s="771"/>
      <c r="AH4" s="52"/>
      <c r="AI4" s="52"/>
      <c r="AJ4" s="52"/>
      <c r="AK4" s="52"/>
      <c r="AL4" s="52"/>
    </row>
    <row r="5" spans="1:38" x14ac:dyDescent="0.3">
      <c r="B5" s="6"/>
      <c r="C5" s="6"/>
      <c r="D5" s="6"/>
      <c r="E5" s="6"/>
      <c r="F5" s="6"/>
      <c r="G5" s="6"/>
      <c r="H5" s="6"/>
      <c r="I5" s="6"/>
      <c r="J5" s="6"/>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row>
    <row r="6" spans="1:38" ht="29.4" customHeight="1" thickBot="1" x14ac:dyDescent="0.35">
      <c r="A6" s="6"/>
      <c r="B6" s="6"/>
      <c r="C6" s="767" t="s">
        <v>106</v>
      </c>
      <c r="D6" s="768"/>
      <c r="E6" s="768"/>
      <c r="F6" s="769"/>
      <c r="G6" s="6"/>
      <c r="H6" s="767" t="s">
        <v>106</v>
      </c>
      <c r="I6" s="768"/>
      <c r="J6" s="769"/>
      <c r="K6" s="6"/>
      <c r="L6" s="767" t="s">
        <v>107</v>
      </c>
      <c r="M6" s="768"/>
      <c r="N6" s="768"/>
      <c r="O6" s="769"/>
      <c r="P6"/>
      <c r="Q6" s="767" t="s">
        <v>108</v>
      </c>
      <c r="R6" s="768"/>
      <c r="S6" s="768"/>
      <c r="T6" s="769"/>
      <c r="U6" s="6"/>
      <c r="V6" s="767" t="s">
        <v>108</v>
      </c>
      <c r="W6" s="768"/>
      <c r="X6" s="769"/>
      <c r="Y6" s="52"/>
      <c r="Z6" s="775" t="s">
        <v>109</v>
      </c>
      <c r="AA6" s="776"/>
      <c r="AB6" s="776"/>
      <c r="AC6" s="777"/>
      <c r="AD6" s="6"/>
      <c r="AE6" s="775" t="s">
        <v>109</v>
      </c>
      <c r="AF6" s="776"/>
      <c r="AG6" s="777"/>
      <c r="AH6" s="52"/>
      <c r="AI6" s="52"/>
      <c r="AJ6" s="52"/>
      <c r="AK6" s="52"/>
      <c r="AL6" s="52"/>
    </row>
    <row r="7" spans="1:38" ht="40.799999999999997" x14ac:dyDescent="0.3">
      <c r="A7" s="413"/>
      <c r="B7" s="414"/>
      <c r="C7" s="408">
        <v>2020</v>
      </c>
      <c r="D7" s="409">
        <v>2021</v>
      </c>
      <c r="E7" s="409">
        <v>2022</v>
      </c>
      <c r="F7" s="425">
        <v>2025</v>
      </c>
      <c r="G7"/>
      <c r="H7" s="417" t="s">
        <v>3</v>
      </c>
      <c r="I7" s="417" t="s">
        <v>4</v>
      </c>
      <c r="J7" s="418" t="s">
        <v>5</v>
      </c>
      <c r="K7"/>
      <c r="L7" s="417" t="s">
        <v>137</v>
      </c>
      <c r="M7" s="417" t="s">
        <v>7</v>
      </c>
      <c r="N7" s="417" t="s">
        <v>8</v>
      </c>
      <c r="O7" s="418" t="s">
        <v>9</v>
      </c>
      <c r="P7"/>
      <c r="Q7" s="408">
        <v>2020</v>
      </c>
      <c r="R7" s="409">
        <v>2021</v>
      </c>
      <c r="S7" s="409">
        <v>2022</v>
      </c>
      <c r="T7" s="427">
        <v>2025</v>
      </c>
      <c r="U7"/>
      <c r="V7" s="417" t="s">
        <v>3</v>
      </c>
      <c r="W7" s="417" t="s">
        <v>4</v>
      </c>
      <c r="X7" s="418" t="s">
        <v>5</v>
      </c>
      <c r="Y7" s="52"/>
      <c r="Z7" s="408">
        <v>2020</v>
      </c>
      <c r="AA7" s="409">
        <v>2021</v>
      </c>
      <c r="AB7" s="409">
        <v>2022</v>
      </c>
      <c r="AC7" s="427">
        <v>2025</v>
      </c>
      <c r="AD7"/>
      <c r="AE7" s="417" t="s">
        <v>3</v>
      </c>
      <c r="AF7" s="417" t="s">
        <v>4</v>
      </c>
      <c r="AG7" s="418" t="s">
        <v>5</v>
      </c>
      <c r="AH7" s="52"/>
      <c r="AI7" s="52"/>
      <c r="AJ7" s="52"/>
      <c r="AK7" s="52"/>
      <c r="AL7" s="52"/>
    </row>
    <row r="8" spans="1:38" ht="14.4" x14ac:dyDescent="0.3">
      <c r="A8" s="415" t="s">
        <v>10</v>
      </c>
      <c r="B8" s="416" t="s">
        <v>11</v>
      </c>
      <c r="C8" s="411" t="s">
        <v>110</v>
      </c>
      <c r="D8" s="412" t="s">
        <v>110</v>
      </c>
      <c r="E8" s="412" t="s">
        <v>110</v>
      </c>
      <c r="F8" s="426" t="s">
        <v>110</v>
      </c>
      <c r="G8"/>
      <c r="H8" s="411" t="s">
        <v>83</v>
      </c>
      <c r="I8" s="411" t="s">
        <v>83</v>
      </c>
      <c r="J8" s="292" t="s">
        <v>83</v>
      </c>
      <c r="K8"/>
      <c r="L8" s="417" t="s">
        <v>13</v>
      </c>
      <c r="M8" s="417" t="s">
        <v>13</v>
      </c>
      <c r="N8" s="417" t="s">
        <v>13</v>
      </c>
      <c r="O8" s="418" t="s">
        <v>13</v>
      </c>
      <c r="P8"/>
      <c r="Q8" s="411" t="s">
        <v>13</v>
      </c>
      <c r="R8" s="412" t="s">
        <v>13</v>
      </c>
      <c r="S8" s="412" t="s">
        <v>13</v>
      </c>
      <c r="T8" s="428" t="s">
        <v>13</v>
      </c>
      <c r="U8"/>
      <c r="V8" s="411" t="s">
        <v>13</v>
      </c>
      <c r="W8" s="411" t="s">
        <v>13</v>
      </c>
      <c r="X8" s="292" t="s">
        <v>13</v>
      </c>
      <c r="Y8" s="52"/>
      <c r="Z8" s="411" t="s">
        <v>110</v>
      </c>
      <c r="AA8" s="412" t="s">
        <v>110</v>
      </c>
      <c r="AB8" s="412" t="s">
        <v>110</v>
      </c>
      <c r="AC8" s="428" t="s">
        <v>110</v>
      </c>
      <c r="AD8"/>
      <c r="AE8" s="411" t="s">
        <v>83</v>
      </c>
      <c r="AF8" s="411" t="s">
        <v>83</v>
      </c>
      <c r="AG8" s="292" t="s">
        <v>83</v>
      </c>
      <c r="AH8" s="52"/>
      <c r="AI8" s="52"/>
      <c r="AJ8" s="52"/>
      <c r="AK8" s="52"/>
      <c r="AL8" s="52"/>
    </row>
    <row r="9" spans="1:38" ht="14.4" x14ac:dyDescent="0.3">
      <c r="A9" s="32" t="s">
        <v>14</v>
      </c>
      <c r="B9" s="18" t="s">
        <v>15</v>
      </c>
      <c r="C9" s="202">
        <v>5448.2253928736491</v>
      </c>
      <c r="D9" s="203">
        <v>5844.6600344861818</v>
      </c>
      <c r="E9" s="202">
        <v>6541.8592770724254</v>
      </c>
      <c r="F9" s="480">
        <v>8206.7674285294615</v>
      </c>
      <c r="G9" s="121"/>
      <c r="H9" s="103">
        <v>9307.0092576597708</v>
      </c>
      <c r="I9" s="104">
        <v>9551.554466741145</v>
      </c>
      <c r="J9" s="105">
        <v>10012.730540164619</v>
      </c>
      <c r="K9" s="121"/>
      <c r="L9" s="87">
        <v>0.11928824576150676</v>
      </c>
      <c r="M9" s="87">
        <v>2.5480966319786358E-2</v>
      </c>
      <c r="N9" s="94">
        <v>3.0814184645759024E-2</v>
      </c>
      <c r="O9" s="88">
        <v>4.058145208035957E-2</v>
      </c>
      <c r="P9" s="121"/>
      <c r="Q9" s="550">
        <v>2.2543893714007918E-2</v>
      </c>
      <c r="R9" s="551">
        <v>2.3892089522278667E-2</v>
      </c>
      <c r="S9" s="552">
        <v>2.6108195476401117E-2</v>
      </c>
      <c r="T9" s="553">
        <v>3.1013063479359733E-2</v>
      </c>
      <c r="U9" s="121"/>
      <c r="V9" s="87">
        <v>3.4139995760476709E-2</v>
      </c>
      <c r="W9" s="94">
        <v>3.4551348382769978E-2</v>
      </c>
      <c r="X9" s="88">
        <v>3.4987489036422799E-2</v>
      </c>
      <c r="Y9" s="554"/>
      <c r="Z9" s="522">
        <v>241671.88960300718</v>
      </c>
      <c r="AA9" s="203">
        <v>244627.41230884011</v>
      </c>
      <c r="AB9" s="202">
        <v>250567.27045672433</v>
      </c>
      <c r="AC9" s="523">
        <v>264622.92040227982</v>
      </c>
      <c r="AD9" s="121"/>
      <c r="AE9" s="103">
        <v>272613.07596395008</v>
      </c>
      <c r="AF9" s="104">
        <v>276445.20152806258</v>
      </c>
      <c r="AG9" s="105">
        <v>286180.31233224913</v>
      </c>
      <c r="AH9" s="32" t="s">
        <v>255</v>
      </c>
      <c r="AI9" s="481">
        <v>1.9943183986963153E-2</v>
      </c>
      <c r="AJ9" s="32" t="s">
        <v>255</v>
      </c>
      <c r="AK9" s="481">
        <v>3.4464913806813081E-2</v>
      </c>
      <c r="AL9" s="52"/>
    </row>
    <row r="10" spans="1:38" ht="15" customHeight="1" x14ac:dyDescent="0.3">
      <c r="A10" s="32" t="s">
        <v>16</v>
      </c>
      <c r="B10" s="18" t="s">
        <v>17</v>
      </c>
      <c r="C10" s="202">
        <v>3326.284976701807</v>
      </c>
      <c r="D10" s="203">
        <v>3630.1723727693507</v>
      </c>
      <c r="E10" s="202">
        <v>4134.2730879130022</v>
      </c>
      <c r="F10" s="480">
        <v>4902.0699745524125</v>
      </c>
      <c r="G10" s="121"/>
      <c r="H10" s="103">
        <v>5644.3244639120194</v>
      </c>
      <c r="I10" s="104">
        <v>6045.3288189827135</v>
      </c>
      <c r="J10" s="105">
        <v>6384.8526316343496</v>
      </c>
      <c r="K10" s="121"/>
      <c r="L10" s="87">
        <v>0.13886412637730694</v>
      </c>
      <c r="M10" s="87">
        <v>2.8599936049230612E-2</v>
      </c>
      <c r="N10" s="94">
        <v>4.2816956629515124E-2</v>
      </c>
      <c r="O10" s="88">
        <v>5.4275888669599759E-2</v>
      </c>
      <c r="P10" s="121"/>
      <c r="Q10" s="550">
        <v>1.1645053215089008E-2</v>
      </c>
      <c r="R10" s="551">
        <v>1.2583263903221897E-2</v>
      </c>
      <c r="S10" s="552">
        <v>1.3974315069492767E-2</v>
      </c>
      <c r="T10" s="553">
        <v>1.5372293835423805E-2</v>
      </c>
      <c r="U10" s="121"/>
      <c r="V10" s="87">
        <v>1.6922225265474024E-2</v>
      </c>
      <c r="W10" s="94">
        <v>1.7126121065193158E-2</v>
      </c>
      <c r="X10" s="88">
        <v>1.7342303587309586E-2</v>
      </c>
      <c r="Y10" s="554"/>
      <c r="Z10" s="522">
        <v>285639.31098157569</v>
      </c>
      <c r="AA10" s="203">
        <v>288492.11148149398</v>
      </c>
      <c r="AB10" s="202">
        <v>295847.99450661492</v>
      </c>
      <c r="AC10" s="523">
        <v>318889.94752729207</v>
      </c>
      <c r="AD10" s="121"/>
      <c r="AE10" s="103">
        <v>333545.04950527917</v>
      </c>
      <c r="AF10" s="104">
        <v>352988.79389969626</v>
      </c>
      <c r="AG10" s="105">
        <v>368166.35111303971</v>
      </c>
      <c r="AH10" s="32" t="s">
        <v>78</v>
      </c>
      <c r="AI10" s="481">
        <v>1.9943183986963153E-2</v>
      </c>
      <c r="AJ10" s="32" t="s">
        <v>78</v>
      </c>
      <c r="AK10" s="481">
        <v>3.4464913806813081E-2</v>
      </c>
      <c r="AL10" s="52"/>
    </row>
    <row r="11" spans="1:38" ht="15.6" x14ac:dyDescent="0.3">
      <c r="A11" s="32" t="s">
        <v>18</v>
      </c>
      <c r="B11" s="18" t="s">
        <v>19</v>
      </c>
      <c r="C11" s="202">
        <v>1491.0932654180513</v>
      </c>
      <c r="D11" s="203">
        <v>1629.810610610539</v>
      </c>
      <c r="E11" s="202">
        <v>1858.963636559527</v>
      </c>
      <c r="F11" s="480">
        <v>2266.7753209578209</v>
      </c>
      <c r="G11" s="121"/>
      <c r="H11" s="103">
        <v>2604.2692268775172</v>
      </c>
      <c r="I11" s="104">
        <v>2773.2683257451968</v>
      </c>
      <c r="J11" s="105">
        <v>2929.8282600943571</v>
      </c>
      <c r="K11" s="121"/>
      <c r="L11" s="87">
        <v>0.1406010149014465</v>
      </c>
      <c r="M11" s="87">
        <v>2.8147634585552028E-2</v>
      </c>
      <c r="N11" s="94">
        <v>4.1158102305510313E-2</v>
      </c>
      <c r="O11" s="88">
        <v>5.2656648085738444E-2</v>
      </c>
      <c r="P11" s="121"/>
      <c r="Q11" s="550">
        <v>1.6950769574632971E-2</v>
      </c>
      <c r="R11" s="551">
        <v>1.8175228836765853E-2</v>
      </c>
      <c r="S11" s="552">
        <v>2.007944099003247E-2</v>
      </c>
      <c r="T11" s="553">
        <v>2.2223414338738791E-2</v>
      </c>
      <c r="U11" s="121"/>
      <c r="V11" s="87">
        <v>2.446411886438777E-2</v>
      </c>
      <c r="W11" s="94">
        <v>2.4758886898852792E-2</v>
      </c>
      <c r="X11" s="88">
        <v>2.5071417599425022E-2</v>
      </c>
      <c r="Y11" s="554"/>
      <c r="Z11" s="522">
        <v>87966.110261417867</v>
      </c>
      <c r="AA11" s="203">
        <v>89672.081999521703</v>
      </c>
      <c r="AB11" s="202">
        <v>92580.447706802472</v>
      </c>
      <c r="AC11" s="523">
        <v>101999.41765953069</v>
      </c>
      <c r="AD11" s="121"/>
      <c r="AE11" s="103">
        <v>106452.60682854726</v>
      </c>
      <c r="AF11" s="104">
        <v>112011.02606408759</v>
      </c>
      <c r="AG11" s="105">
        <v>116859.29798247821</v>
      </c>
      <c r="AH11" s="703"/>
      <c r="AI11" s="481">
        <v>1.9943183986963153E-2</v>
      </c>
      <c r="AJ11"/>
      <c r="AK11" s="481">
        <v>3.4464913806813081E-2</v>
      </c>
      <c r="AL11" s="52"/>
    </row>
    <row r="12" spans="1:38" ht="15.6" x14ac:dyDescent="0.3">
      <c r="A12" s="32" t="s">
        <v>20</v>
      </c>
      <c r="B12" s="18" t="s">
        <v>21</v>
      </c>
      <c r="C12" s="202">
        <v>906.12590744635429</v>
      </c>
      <c r="D12" s="203">
        <v>998.90941923661148</v>
      </c>
      <c r="E12" s="202">
        <v>1147.7022669894011</v>
      </c>
      <c r="F12" s="480">
        <v>1370.2548597377379</v>
      </c>
      <c r="G12" s="121"/>
      <c r="H12" s="103">
        <v>1551.9884926785933</v>
      </c>
      <c r="I12" s="104">
        <v>1652.943333861291</v>
      </c>
      <c r="J12" s="105">
        <v>1735.8600249755552</v>
      </c>
      <c r="K12" s="121"/>
      <c r="L12" s="87">
        <v>0.14895529553270248</v>
      </c>
      <c r="M12" s="87">
        <v>2.5220848297600851E-2</v>
      </c>
      <c r="N12" s="94">
        <v>3.8224618893073936E-2</v>
      </c>
      <c r="O12" s="88">
        <v>4.8437799345434573E-2</v>
      </c>
      <c r="P12" s="121"/>
      <c r="Q12" s="550">
        <v>1.4361154433491907E-2</v>
      </c>
      <c r="R12" s="551">
        <v>1.5505102265633088E-2</v>
      </c>
      <c r="S12" s="552">
        <v>1.7422878744597015E-2</v>
      </c>
      <c r="T12" s="553">
        <v>1.9496048760402711E-2</v>
      </c>
      <c r="U12" s="121"/>
      <c r="V12" s="87">
        <v>2.1461763120214569E-2</v>
      </c>
      <c r="W12" s="94">
        <v>2.1720355786730289E-2</v>
      </c>
      <c r="X12" s="88">
        <v>2.1994531198510171E-2</v>
      </c>
      <c r="Y12" s="554"/>
      <c r="Z12" s="522">
        <v>63095.617531496056</v>
      </c>
      <c r="AA12" s="203">
        <v>64424.561807030754</v>
      </c>
      <c r="AB12" s="202">
        <v>65873.28556971754</v>
      </c>
      <c r="AC12" s="523">
        <v>70283.721413375955</v>
      </c>
      <c r="AD12" s="121"/>
      <c r="AE12" s="103">
        <v>72314.119021134597</v>
      </c>
      <c r="AF12" s="104">
        <v>76101.116855145199</v>
      </c>
      <c r="AG12" s="105">
        <v>78922.347073855155</v>
      </c>
      <c r="AH12" s="703"/>
      <c r="AI12" s="481">
        <v>1.9943183986963153E-2</v>
      </c>
      <c r="AJ12"/>
      <c r="AK12" s="481">
        <v>3.4464913806813081E-2</v>
      </c>
      <c r="AL12" s="52"/>
    </row>
    <row r="13" spans="1:38" ht="15.6" x14ac:dyDescent="0.3">
      <c r="A13" s="32" t="s">
        <v>22</v>
      </c>
      <c r="B13" s="18" t="s">
        <v>23</v>
      </c>
      <c r="C13" s="202">
        <v>630.84715075379097</v>
      </c>
      <c r="D13" s="203">
        <v>709.5075964855904</v>
      </c>
      <c r="E13" s="202">
        <v>828.81173519197682</v>
      </c>
      <c r="F13" s="480">
        <v>1062.7585843525262</v>
      </c>
      <c r="G13" s="121"/>
      <c r="H13" s="103">
        <v>1083.1896405940586</v>
      </c>
      <c r="I13" s="104">
        <v>1136.6517919339296</v>
      </c>
      <c r="J13" s="105">
        <v>1165.1398925365077</v>
      </c>
      <c r="K13" s="121"/>
      <c r="L13" s="87">
        <v>0.16815061501432349</v>
      </c>
      <c r="M13" s="87">
        <v>3.8156799837492095E-3</v>
      </c>
      <c r="N13" s="94">
        <v>1.3534564183138809E-2</v>
      </c>
      <c r="O13" s="88">
        <v>1.8564862202911536E-2</v>
      </c>
      <c r="P13" s="121"/>
      <c r="Q13" s="550">
        <v>2.0521211431957245E-2</v>
      </c>
      <c r="R13" s="551">
        <v>2.2603912667807091E-2</v>
      </c>
      <c r="S13" s="552">
        <v>2.5824065265202131E-2</v>
      </c>
      <c r="T13" s="553">
        <v>3.1035440744099311E-2</v>
      </c>
      <c r="U13" s="121"/>
      <c r="V13" s="87">
        <v>2.994475597200906E-2</v>
      </c>
      <c r="W13" s="94">
        <v>3.030556017302417E-2</v>
      </c>
      <c r="X13" s="88">
        <v>3.0688106367075717E-2</v>
      </c>
      <c r="Y13" s="554"/>
      <c r="Z13" s="522">
        <v>30741.223677047943</v>
      </c>
      <c r="AA13" s="203">
        <v>31388.707208026168</v>
      </c>
      <c r="AB13" s="202">
        <v>32094.549277212318</v>
      </c>
      <c r="AC13" s="523">
        <v>34243.386234319412</v>
      </c>
      <c r="AD13" s="121"/>
      <c r="AE13" s="103">
        <v>36172.93263657159</v>
      </c>
      <c r="AF13" s="104">
        <v>37506.377887239825</v>
      </c>
      <c r="AG13" s="105">
        <v>37967.148529781844</v>
      </c>
      <c r="AH13" s="703"/>
      <c r="AI13" s="481">
        <v>1.9943183986963153E-2</v>
      </c>
      <c r="AJ13"/>
      <c r="AK13" s="481">
        <v>3.4464913806813081E-2</v>
      </c>
      <c r="AL13" s="52"/>
    </row>
    <row r="14" spans="1:38" ht="15.6" x14ac:dyDescent="0.3">
      <c r="A14" s="32" t="s">
        <v>24</v>
      </c>
      <c r="B14" s="18" t="s">
        <v>25</v>
      </c>
      <c r="C14" s="202">
        <v>2580.7383439927812</v>
      </c>
      <c r="D14" s="203">
        <v>2804.7936023035304</v>
      </c>
      <c r="E14" s="202">
        <v>3170.7946950462101</v>
      </c>
      <c r="F14" s="480">
        <v>3899.7549693411593</v>
      </c>
      <c r="G14" s="121"/>
      <c r="H14" s="103">
        <v>4414.7423493682118</v>
      </c>
      <c r="I14" s="104">
        <v>4502.9109356339841</v>
      </c>
      <c r="J14" s="105">
        <v>4823.5540756762512</v>
      </c>
      <c r="K14" s="121"/>
      <c r="L14" s="87">
        <v>0.13049127480970046</v>
      </c>
      <c r="M14" s="87">
        <v>2.5117407886568799E-2</v>
      </c>
      <c r="N14" s="94">
        <v>2.9179690443782436E-2</v>
      </c>
      <c r="O14" s="88">
        <v>4.3436360124033957E-2</v>
      </c>
      <c r="P14" s="121"/>
      <c r="Q14" s="550">
        <v>2.3609642165716163E-2</v>
      </c>
      <c r="R14" s="551">
        <v>2.5421704957539613E-2</v>
      </c>
      <c r="S14" s="552">
        <v>2.8519523213998019E-2</v>
      </c>
      <c r="T14" s="553">
        <v>3.4163849513406126E-2</v>
      </c>
      <c r="U14" s="121"/>
      <c r="V14" s="87">
        <v>3.7608463876053336E-2</v>
      </c>
      <c r="W14" s="94">
        <v>3.8061608051710966E-2</v>
      </c>
      <c r="X14" s="88">
        <v>3.8542058609844006E-2</v>
      </c>
      <c r="Y14" s="554"/>
      <c r="Z14" s="522">
        <v>109308.65982121073</v>
      </c>
      <c r="AA14" s="203">
        <v>110330.66456353785</v>
      </c>
      <c r="AB14" s="202">
        <v>111179.79326842018</v>
      </c>
      <c r="AC14" s="523">
        <v>114148.58175776911</v>
      </c>
      <c r="AD14" s="121"/>
      <c r="AE14" s="103">
        <v>117386.9361938826</v>
      </c>
      <c r="AF14" s="104">
        <v>118305.8511221143</v>
      </c>
      <c r="AG14" s="105">
        <v>125150.40061830713</v>
      </c>
      <c r="AH14" s="703"/>
      <c r="AI14" s="481">
        <v>1.9943183986963153E-2</v>
      </c>
      <c r="AJ14"/>
      <c r="AK14" s="481">
        <v>3.4464913806813081E-2</v>
      </c>
      <c r="AL14" s="52"/>
    </row>
    <row r="15" spans="1:38" ht="15.6" x14ac:dyDescent="0.3">
      <c r="A15" s="32" t="s">
        <v>26</v>
      </c>
      <c r="B15" s="18" t="s">
        <v>27</v>
      </c>
      <c r="C15" s="202">
        <v>4760.0285011422411</v>
      </c>
      <c r="D15" s="203">
        <v>5195.4424000870149</v>
      </c>
      <c r="E15" s="202">
        <v>5911.9958786726174</v>
      </c>
      <c r="F15" s="480">
        <v>7144.8143841860756</v>
      </c>
      <c r="G15" s="121"/>
      <c r="H15" s="103">
        <v>8021.3843411034695</v>
      </c>
      <c r="I15" s="104">
        <v>8416.0799828739528</v>
      </c>
      <c r="J15" s="105">
        <v>8918.0098970092586</v>
      </c>
      <c r="K15" s="121"/>
      <c r="L15" s="87">
        <v>0.13791962712811556</v>
      </c>
      <c r="M15" s="87">
        <v>2.3414757232445904E-2</v>
      </c>
      <c r="N15" s="94">
        <v>3.3293698088641577E-2</v>
      </c>
      <c r="O15" s="88">
        <v>4.5334778875511406E-2</v>
      </c>
      <c r="P15" s="121"/>
      <c r="Q15" s="550">
        <v>5.431636673058645E-2</v>
      </c>
      <c r="R15" s="551">
        <v>5.8390361455212626E-2</v>
      </c>
      <c r="S15" s="552">
        <v>6.482257758379574E-2</v>
      </c>
      <c r="T15" s="553">
        <v>7.3906501147537815E-2</v>
      </c>
      <c r="U15" s="121"/>
      <c r="V15" s="87">
        <v>8.1358219820104646E-2</v>
      </c>
      <c r="W15" s="94">
        <v>8.2338504565976134E-2</v>
      </c>
      <c r="X15" s="88">
        <v>8.3377861085564497E-2</v>
      </c>
      <c r="Y15" s="554"/>
      <c r="Z15" s="522">
        <v>87635.252275844687</v>
      </c>
      <c r="AA15" s="203">
        <v>88977.740000326841</v>
      </c>
      <c r="AB15" s="202">
        <v>91202.727491516634</v>
      </c>
      <c r="AC15" s="523">
        <v>96673.692750290676</v>
      </c>
      <c r="AD15" s="121"/>
      <c r="AE15" s="103">
        <v>98593.410215218159</v>
      </c>
      <c r="AF15" s="104">
        <v>102213.1750781352</v>
      </c>
      <c r="AG15" s="105">
        <v>106958.96705550372</v>
      </c>
      <c r="AH15" s="703"/>
      <c r="AI15" s="481">
        <v>1.9943183986963153E-2</v>
      </c>
      <c r="AJ15"/>
      <c r="AK15" s="481">
        <v>3.4464913806813081E-2</v>
      </c>
      <c r="AL15" s="52"/>
    </row>
    <row r="16" spans="1:38" ht="15.6" x14ac:dyDescent="0.3">
      <c r="A16" s="32" t="s">
        <v>28</v>
      </c>
      <c r="B16" s="18" t="s">
        <v>29</v>
      </c>
      <c r="C16" s="202">
        <v>665.2569953403613</v>
      </c>
      <c r="D16" s="203">
        <v>735.19786464008496</v>
      </c>
      <c r="E16" s="202">
        <v>842.8121375172766</v>
      </c>
      <c r="F16" s="480">
        <v>1023.2955329604313</v>
      </c>
      <c r="G16" s="121"/>
      <c r="H16" s="103">
        <v>1164.0463788165227</v>
      </c>
      <c r="I16" s="104">
        <v>1227.4021060755217</v>
      </c>
      <c r="J16" s="105">
        <v>1356.8885077262407</v>
      </c>
      <c r="K16" s="121"/>
      <c r="L16" s="87">
        <v>0.1463745721430707</v>
      </c>
      <c r="M16" s="87">
        <v>2.6109813596698839E-2</v>
      </c>
      <c r="N16" s="94">
        <v>3.7043937966338758E-2</v>
      </c>
      <c r="O16" s="88">
        <v>5.8055909513605064E-2</v>
      </c>
      <c r="P16" s="121"/>
      <c r="Q16" s="550">
        <v>0.10178006154424991</v>
      </c>
      <c r="R16" s="551">
        <v>0.10993523712355799</v>
      </c>
      <c r="S16" s="552">
        <v>0.12248141639645793</v>
      </c>
      <c r="T16" s="553">
        <v>0.13424256144363184</v>
      </c>
      <c r="U16" s="121"/>
      <c r="V16" s="87">
        <v>0.14777774151886988</v>
      </c>
      <c r="W16" s="94">
        <v>0.14955831471861053</v>
      </c>
      <c r="X16" s="88">
        <v>0.15144618492321066</v>
      </c>
      <c r="Y16" s="554"/>
      <c r="Z16" s="522">
        <v>6536.2211934911638</v>
      </c>
      <c r="AA16" s="203">
        <v>6687.5542717371336</v>
      </c>
      <c r="AB16" s="202">
        <v>6881.1429710217662</v>
      </c>
      <c r="AC16" s="523">
        <v>7622.7354570414009</v>
      </c>
      <c r="AD16" s="121"/>
      <c r="AE16" s="103">
        <v>7877.0075036495564</v>
      </c>
      <c r="AF16" s="104">
        <v>8206.8463287035684</v>
      </c>
      <c r="AG16" s="105">
        <v>8959.5423510617857</v>
      </c>
      <c r="AH16" s="703"/>
      <c r="AI16" s="481">
        <v>1.9943183986963153E-2</v>
      </c>
      <c r="AJ16"/>
      <c r="AK16" s="481">
        <v>3.4464913806813081E-2</v>
      </c>
      <c r="AL16" s="52"/>
    </row>
    <row r="17" spans="1:38" ht="15.6" x14ac:dyDescent="0.3">
      <c r="A17" s="32" t="s">
        <v>30</v>
      </c>
      <c r="B17" s="18" t="s">
        <v>31</v>
      </c>
      <c r="C17" s="202">
        <v>3613.0336815898936</v>
      </c>
      <c r="D17" s="203">
        <v>3865.0694765008852</v>
      </c>
      <c r="E17" s="202">
        <v>4305.3814861406154</v>
      </c>
      <c r="F17" s="480">
        <v>5485.7043681807299</v>
      </c>
      <c r="G17" s="121"/>
      <c r="H17" s="103">
        <v>6157.4107088929086</v>
      </c>
      <c r="I17" s="104">
        <v>6299.4392993783385</v>
      </c>
      <c r="J17" s="105">
        <v>6776.8692527912754</v>
      </c>
      <c r="K17" s="121"/>
      <c r="L17" s="87">
        <v>0.11392085247542627</v>
      </c>
      <c r="M17" s="87">
        <v>2.3371091428707969E-2</v>
      </c>
      <c r="N17" s="94">
        <v>2.8049199513843881E-2</v>
      </c>
      <c r="O17" s="88">
        <v>4.3180214768356207E-2</v>
      </c>
      <c r="P17" s="121"/>
      <c r="Q17" s="550">
        <v>3.1540238188027911E-2</v>
      </c>
      <c r="R17" s="551">
        <v>3.3214831752945505E-2</v>
      </c>
      <c r="S17" s="552">
        <v>3.6079751222587088E-2</v>
      </c>
      <c r="T17" s="553">
        <v>4.3307352236500243E-2</v>
      </c>
      <c r="U17" s="121"/>
      <c r="V17" s="87">
        <v>4.7673872100239031E-2</v>
      </c>
      <c r="W17" s="94">
        <v>4.8248294324567773E-2</v>
      </c>
      <c r="X17" s="88">
        <v>4.8857331123688598E-2</v>
      </c>
      <c r="Y17" s="554"/>
      <c r="Z17" s="522">
        <v>114553.15143946293</v>
      </c>
      <c r="AA17" s="203">
        <v>116365.77012491201</v>
      </c>
      <c r="AB17" s="202">
        <v>119329.57795577338</v>
      </c>
      <c r="AC17" s="523">
        <v>126669.1239451318</v>
      </c>
      <c r="AD17" s="121"/>
      <c r="AE17" s="103">
        <v>129156.9246975858</v>
      </c>
      <c r="AF17" s="104">
        <v>130562.94295093241</v>
      </c>
      <c r="AG17" s="105">
        <v>138707.31570733493</v>
      </c>
      <c r="AH17" s="703"/>
      <c r="AI17" s="481">
        <v>1.9943183986963153E-2</v>
      </c>
      <c r="AJ17"/>
      <c r="AK17" s="481">
        <v>3.4464913806813081E-2</v>
      </c>
      <c r="AL17" s="52"/>
    </row>
    <row r="18" spans="1:38" ht="15.6" x14ac:dyDescent="0.3">
      <c r="A18" s="32" t="s">
        <v>32</v>
      </c>
      <c r="B18" s="18" t="s">
        <v>33</v>
      </c>
      <c r="C18" s="202">
        <v>15828.52850982239</v>
      </c>
      <c r="D18" s="203">
        <v>17160.620738709535</v>
      </c>
      <c r="E18" s="202">
        <v>19416.221987913254</v>
      </c>
      <c r="F18" s="480">
        <v>23521.874827260639</v>
      </c>
      <c r="G18" s="121"/>
      <c r="H18" s="103">
        <v>26656.725924219372</v>
      </c>
      <c r="I18" s="104">
        <v>27364.633568071815</v>
      </c>
      <c r="J18" s="105">
        <v>28908.132944029338</v>
      </c>
      <c r="K18" s="121"/>
      <c r="L18" s="87">
        <v>0.13144053956717983</v>
      </c>
      <c r="M18" s="87">
        <v>2.5337814437704997E-2</v>
      </c>
      <c r="N18" s="94">
        <v>3.0726733978184262E-2</v>
      </c>
      <c r="O18" s="88">
        <v>4.2100541954319448E-2</v>
      </c>
      <c r="P18" s="121"/>
      <c r="Q18" s="550">
        <v>8.3838782375180616E-3</v>
      </c>
      <c r="R18" s="551">
        <v>8.9462198105066879E-3</v>
      </c>
      <c r="S18" s="552">
        <v>9.8455338756421387E-3</v>
      </c>
      <c r="T18" s="553">
        <v>1.1067784951117762E-2</v>
      </c>
      <c r="U18" s="121"/>
      <c r="V18" s="87">
        <v>1.2183708699416405E-2</v>
      </c>
      <c r="W18" s="94">
        <v>1.2330510138933992E-2</v>
      </c>
      <c r="X18" s="88">
        <v>1.2486157805482056E-2</v>
      </c>
      <c r="Y18" s="554"/>
      <c r="Z18" s="522">
        <v>1887972.1366884047</v>
      </c>
      <c r="AA18" s="203">
        <v>1918197.9765974034</v>
      </c>
      <c r="AB18" s="202">
        <v>1972084.219419427</v>
      </c>
      <c r="AC18" s="523">
        <v>2125255.8602419458</v>
      </c>
      <c r="AD18" s="121"/>
      <c r="AE18" s="103">
        <v>2187899.1513886261</v>
      </c>
      <c r="AF18" s="104">
        <v>2219262.0791630577</v>
      </c>
      <c r="AG18" s="105">
        <v>2315214.4474209035</v>
      </c>
      <c r="AH18" s="703"/>
      <c r="AI18" s="481">
        <v>1.9943183986963153E-2</v>
      </c>
      <c r="AJ18"/>
      <c r="AK18" s="481">
        <v>3.4464913806813081E-2</v>
      </c>
      <c r="AL18" s="52"/>
    </row>
    <row r="19" spans="1:38" ht="15.6" x14ac:dyDescent="0.3">
      <c r="A19" s="32" t="s">
        <v>34</v>
      </c>
      <c r="B19" s="18" t="s">
        <v>35</v>
      </c>
      <c r="C19" s="202">
        <v>32632.002616264275</v>
      </c>
      <c r="D19" s="203">
        <v>35304.138602459177</v>
      </c>
      <c r="E19" s="202">
        <v>39818.810381668693</v>
      </c>
      <c r="F19" s="480">
        <v>48103.146763530451</v>
      </c>
      <c r="G19" s="121"/>
      <c r="H19" s="103">
        <v>54061.488180875378</v>
      </c>
      <c r="I19" s="104">
        <v>55729.02260899706</v>
      </c>
      <c r="J19" s="105">
        <v>59050.136372981622</v>
      </c>
      <c r="K19" s="121"/>
      <c r="L19" s="87">
        <v>0.12787939198989662</v>
      </c>
      <c r="M19" s="87">
        <v>2.3629755669482888E-2</v>
      </c>
      <c r="N19" s="94">
        <v>2.9868056387758468E-2</v>
      </c>
      <c r="O19" s="88">
        <v>4.186028533328412E-2</v>
      </c>
      <c r="P19" s="121"/>
      <c r="Q19" s="550">
        <v>2.2093325749909368E-2</v>
      </c>
      <c r="R19" s="551">
        <v>2.3616697648025195E-2</v>
      </c>
      <c r="S19" s="552">
        <v>2.5956275023841725E-2</v>
      </c>
      <c r="T19" s="553">
        <v>2.9759247077754163E-2</v>
      </c>
      <c r="U19" s="121"/>
      <c r="V19" s="87">
        <v>3.2759761696733891E-2</v>
      </c>
      <c r="W19" s="94">
        <v>3.3154483886338119E-2</v>
      </c>
      <c r="X19" s="88">
        <v>3.3572991960567726E-2</v>
      </c>
      <c r="Y19" s="554"/>
      <c r="Z19" s="522">
        <v>1477007.2638972492</v>
      </c>
      <c r="AA19" s="203">
        <v>1494880.4074396605</v>
      </c>
      <c r="AB19" s="202">
        <v>1534072.6026786878</v>
      </c>
      <c r="AC19" s="523">
        <v>1616410.0737444009</v>
      </c>
      <c r="AD19" s="121"/>
      <c r="AE19" s="103">
        <v>1650240.5811537157</v>
      </c>
      <c r="AF19" s="104">
        <v>1680889.4627963479</v>
      </c>
      <c r="AG19" s="105">
        <v>1758858.3240462274</v>
      </c>
      <c r="AH19" s="703"/>
      <c r="AI19" s="481">
        <v>1.9943183986963153E-2</v>
      </c>
      <c r="AJ19"/>
      <c r="AK19" s="481">
        <v>3.4464913806813081E-2</v>
      </c>
      <c r="AL19" s="52"/>
    </row>
    <row r="20" spans="1:38" ht="15.6" x14ac:dyDescent="0.3">
      <c r="A20" s="32" t="s">
        <v>36</v>
      </c>
      <c r="B20" s="18" t="s">
        <v>37</v>
      </c>
      <c r="C20" s="202">
        <v>6939.3186582917006</v>
      </c>
      <c r="D20" s="203">
        <v>7456.6297392312808</v>
      </c>
      <c r="E20" s="202">
        <v>8377.6566056106294</v>
      </c>
      <c r="F20" s="480">
        <v>10488.32054485882</v>
      </c>
      <c r="G20" s="121"/>
      <c r="H20" s="103">
        <v>11739.437303610392</v>
      </c>
      <c r="I20" s="104">
        <v>12465.966676593142</v>
      </c>
      <c r="J20" s="105">
        <v>13113.509951073262</v>
      </c>
      <c r="K20" s="121"/>
      <c r="L20" s="87">
        <v>0.12351784902683116</v>
      </c>
      <c r="M20" s="87">
        <v>2.2794221651613045E-2</v>
      </c>
      <c r="N20" s="94">
        <v>3.515170540510093E-2</v>
      </c>
      <c r="O20" s="88">
        <v>4.5689144779858637E-2</v>
      </c>
      <c r="P20" s="121"/>
      <c r="Q20" s="550">
        <v>8.8759547079679785E-2</v>
      </c>
      <c r="R20" s="551">
        <v>9.3439709311348956E-2</v>
      </c>
      <c r="S20" s="552">
        <v>0.10386549983360574</v>
      </c>
      <c r="T20" s="553">
        <v>0.12405344211666719</v>
      </c>
      <c r="U20" s="121"/>
      <c r="V20" s="87">
        <v>0.13656129104286077</v>
      </c>
      <c r="W20" s="94">
        <v>0.13820671729213022</v>
      </c>
      <c r="X20" s="88">
        <v>0.1399512966165383</v>
      </c>
      <c r="Y20" s="554"/>
      <c r="Z20" s="522">
        <v>78181.095855099935</v>
      </c>
      <c r="AA20" s="203">
        <v>79801.508311473488</v>
      </c>
      <c r="AB20" s="202">
        <v>80658.703987674206</v>
      </c>
      <c r="AC20" s="523">
        <v>84546.791817311954</v>
      </c>
      <c r="AD20" s="121"/>
      <c r="AE20" s="103">
        <v>85964.603980829983</v>
      </c>
      <c r="AF20" s="104">
        <v>90197.979670145753</v>
      </c>
      <c r="AG20" s="105">
        <v>93700.524883337275</v>
      </c>
      <c r="AH20" s="703"/>
      <c r="AI20" s="481">
        <v>1.9943183986963153E-2</v>
      </c>
      <c r="AJ20"/>
      <c r="AK20" s="481">
        <v>3.4464913806813081E-2</v>
      </c>
      <c r="AL20" s="52"/>
    </row>
    <row r="21" spans="1:38" ht="15.6" x14ac:dyDescent="0.3">
      <c r="A21" s="32" t="s">
        <v>38</v>
      </c>
      <c r="B21" s="18" t="s">
        <v>39</v>
      </c>
      <c r="C21" s="202">
        <v>4301.2305733213016</v>
      </c>
      <c r="D21" s="203">
        <v>4681.0291786168109</v>
      </c>
      <c r="E21" s="202">
        <v>5310.9856232142938</v>
      </c>
      <c r="F21" s="480">
        <v>6761.09697860287</v>
      </c>
      <c r="G21" s="121"/>
      <c r="H21" s="103">
        <v>7736.3488486967362</v>
      </c>
      <c r="I21" s="104">
        <v>8245.4807527568155</v>
      </c>
      <c r="J21" s="105">
        <v>8948.1474280236434</v>
      </c>
      <c r="K21" s="121"/>
      <c r="L21" s="87">
        <v>0.13457648319629301</v>
      </c>
      <c r="M21" s="87">
        <v>2.7315346599727786E-2</v>
      </c>
      <c r="N21" s="94">
        <v>4.049443888006965E-2</v>
      </c>
      <c r="O21" s="88">
        <v>5.7652969566541312E-2</v>
      </c>
      <c r="P21" s="121"/>
      <c r="Q21" s="550">
        <v>1.4986555164212148E-2</v>
      </c>
      <c r="R21" s="551">
        <v>1.603881550379813E-2</v>
      </c>
      <c r="S21" s="552">
        <v>1.777153604573694E-2</v>
      </c>
      <c r="T21" s="553">
        <v>2.1395340658552552E-2</v>
      </c>
      <c r="U21" s="121"/>
      <c r="V21" s="87">
        <v>2.3552553583204395E-2</v>
      </c>
      <c r="W21" s="94">
        <v>2.3836338172579467E-2</v>
      </c>
      <c r="X21" s="88">
        <v>2.4137223567734196E-2</v>
      </c>
      <c r="Y21" s="554"/>
      <c r="Z21" s="522">
        <v>287005.95475020359</v>
      </c>
      <c r="AA21" s="203">
        <v>291856.2893567984</v>
      </c>
      <c r="AB21" s="202">
        <v>298847.86602271785</v>
      </c>
      <c r="AC21" s="523">
        <v>316007.91436336376</v>
      </c>
      <c r="AD21" s="121"/>
      <c r="AE21" s="103">
        <v>328471.76512586809</v>
      </c>
      <c r="AF21" s="104">
        <v>345920.61469584884</v>
      </c>
      <c r="AG21" s="105">
        <v>370719.8304276063</v>
      </c>
      <c r="AH21" s="703"/>
      <c r="AI21" s="481">
        <v>1.9943183986963153E-2</v>
      </c>
      <c r="AJ21"/>
      <c r="AK21" s="481">
        <v>3.4464913806813081E-2</v>
      </c>
      <c r="AL21" s="52"/>
    </row>
    <row r="22" spans="1:38" ht="15.6" x14ac:dyDescent="0.3">
      <c r="A22" s="32" t="s">
        <v>40</v>
      </c>
      <c r="B22" s="18" t="s">
        <v>41</v>
      </c>
      <c r="C22" s="202">
        <v>4358.5803142989189</v>
      </c>
      <c r="D22" s="203">
        <v>4796.904444354408</v>
      </c>
      <c r="E22" s="202">
        <v>5484.5917630990289</v>
      </c>
      <c r="F22" s="480">
        <v>7702.4616257798716</v>
      </c>
      <c r="G22" s="121"/>
      <c r="H22" s="103">
        <v>8994.4072298102928</v>
      </c>
      <c r="I22" s="104">
        <v>9390.6245918892364</v>
      </c>
      <c r="J22" s="105">
        <v>10103.876286749586</v>
      </c>
      <c r="K22" s="121"/>
      <c r="L22" s="87">
        <v>0.14336064575019347</v>
      </c>
      <c r="M22" s="87">
        <v>3.1498499826847937E-2</v>
      </c>
      <c r="N22" s="94">
        <v>4.0430289673837105E-2</v>
      </c>
      <c r="O22" s="88">
        <v>5.5775781180201101E-2</v>
      </c>
      <c r="P22" s="121"/>
      <c r="Q22" s="550">
        <v>4.076070553407786E-2</v>
      </c>
      <c r="R22" s="551">
        <v>4.4476460110926958E-2</v>
      </c>
      <c r="S22" s="552">
        <v>4.9109382480395675E-2</v>
      </c>
      <c r="T22" s="553">
        <v>6.4849598530313607E-2</v>
      </c>
      <c r="U22" s="121"/>
      <c r="V22" s="87">
        <v>7.1388143269593279E-2</v>
      </c>
      <c r="W22" s="94">
        <v>7.2248298617608606E-2</v>
      </c>
      <c r="X22" s="88">
        <v>7.3160286764505394E-2</v>
      </c>
      <c r="Y22" s="554"/>
      <c r="Z22" s="522">
        <v>106930.93402553941</v>
      </c>
      <c r="AA22" s="203">
        <v>107852.65806655117</v>
      </c>
      <c r="AB22" s="202">
        <v>111681.13883917115</v>
      </c>
      <c r="AC22" s="523">
        <v>118774.23762584121</v>
      </c>
      <c r="AD22" s="121"/>
      <c r="AE22" s="103">
        <v>125993.01253491668</v>
      </c>
      <c r="AF22" s="104">
        <v>129977.10356601424</v>
      </c>
      <c r="AG22" s="105">
        <v>138106.02354898921</v>
      </c>
      <c r="AH22" s="703"/>
      <c r="AI22" s="481">
        <v>1.9943183986963153E-2</v>
      </c>
      <c r="AJ22"/>
      <c r="AK22" s="481">
        <v>3.4464913806813081E-2</v>
      </c>
      <c r="AL22" s="52"/>
    </row>
    <row r="23" spans="1:38" ht="15.6" x14ac:dyDescent="0.3">
      <c r="A23" s="32" t="s">
        <v>42</v>
      </c>
      <c r="B23" s="18" t="s">
        <v>43</v>
      </c>
      <c r="C23" s="202">
        <v>23685.443023755968</v>
      </c>
      <c r="D23" s="203">
        <v>25774.575014917249</v>
      </c>
      <c r="E23" s="202">
        <v>29271.514786716099</v>
      </c>
      <c r="F23" s="480">
        <v>34172.89426894232</v>
      </c>
      <c r="G23" s="121"/>
      <c r="H23" s="103">
        <v>38624.287697994048</v>
      </c>
      <c r="I23" s="104">
        <v>40212.183471575801</v>
      </c>
      <c r="J23" s="105">
        <v>41895.03974416211</v>
      </c>
      <c r="K23" s="121"/>
      <c r="L23" s="87">
        <v>0.13567400315136013</v>
      </c>
      <c r="M23" s="87">
        <v>2.4792041635570472E-2</v>
      </c>
      <c r="N23" s="94">
        <v>3.3082913119172552E-2</v>
      </c>
      <c r="O23" s="88">
        <v>4.1588482004659477E-2</v>
      </c>
      <c r="P23" s="121"/>
      <c r="Q23" s="550">
        <v>1.3779110462011268E-2</v>
      </c>
      <c r="R23" s="551">
        <v>1.4801769921748722E-2</v>
      </c>
      <c r="S23" s="552">
        <v>1.6410654982039561E-2</v>
      </c>
      <c r="T23" s="553">
        <v>1.7972628371728219E-2</v>
      </c>
      <c r="U23" s="121"/>
      <c r="V23" s="87">
        <v>1.9784741898322529E-2</v>
      </c>
      <c r="W23" s="94">
        <v>2.0023128145303038E-2</v>
      </c>
      <c r="X23" s="88">
        <v>2.0275879502521316E-2</v>
      </c>
      <c r="Y23" s="554"/>
      <c r="Z23" s="522">
        <v>1718938.4676939966</v>
      </c>
      <c r="AA23" s="203">
        <v>1741317.0959403866</v>
      </c>
      <c r="AB23" s="202">
        <v>1783689.6101192762</v>
      </c>
      <c r="AC23" s="523">
        <v>1901385.4602756866</v>
      </c>
      <c r="AD23" s="121"/>
      <c r="AE23" s="103">
        <v>1952226.0081274475</v>
      </c>
      <c r="AF23" s="104">
        <v>2008286.7761603298</v>
      </c>
      <c r="AG23" s="105">
        <v>2066250.1835716888</v>
      </c>
      <c r="AH23" s="703"/>
      <c r="AI23" s="481">
        <v>1.9943183986963153E-2</v>
      </c>
      <c r="AJ23"/>
      <c r="AK23" s="481">
        <v>3.4464913806813081E-2</v>
      </c>
      <c r="AL23" s="52"/>
    </row>
    <row r="24" spans="1:38" ht="15.6" x14ac:dyDescent="0.3">
      <c r="A24" s="32" t="s">
        <v>44</v>
      </c>
      <c r="B24" s="18" t="s">
        <v>45</v>
      </c>
      <c r="C24" s="202">
        <v>711.1367881224553</v>
      </c>
      <c r="D24" s="203">
        <v>780.17588490897299</v>
      </c>
      <c r="E24" s="202">
        <v>890.72204790248577</v>
      </c>
      <c r="F24" s="480">
        <v>1061.8034377398369</v>
      </c>
      <c r="G24" s="121"/>
      <c r="H24" s="103">
        <v>1203.1177870340116</v>
      </c>
      <c r="I24" s="104">
        <v>1286.4706514534273</v>
      </c>
      <c r="J24" s="105">
        <v>1322.66011484671</v>
      </c>
      <c r="K24" s="121"/>
      <c r="L24" s="87">
        <v>0.14169389894230155</v>
      </c>
      <c r="M24" s="87">
        <v>2.5304359789705133E-2</v>
      </c>
      <c r="N24" s="94">
        <v>3.9133033841560305E-2</v>
      </c>
      <c r="O24" s="88">
        <v>4.4914669066328239E-2</v>
      </c>
      <c r="P24" s="121"/>
      <c r="Q24" s="550">
        <v>1.1742634799315466E-2</v>
      </c>
      <c r="R24" s="551">
        <v>1.2616899759161091E-2</v>
      </c>
      <c r="S24" s="552">
        <v>1.4087842279641872E-2</v>
      </c>
      <c r="T24" s="553">
        <v>1.57398642405524E-2</v>
      </c>
      <c r="U24" s="121"/>
      <c r="V24" s="87">
        <v>1.7326856432631006E-2</v>
      </c>
      <c r="W24" s="94">
        <v>1.7535627631071318E-2</v>
      </c>
      <c r="X24" s="88">
        <v>1.7756979342515432E-2</v>
      </c>
      <c r="Y24" s="554"/>
      <c r="Z24" s="522">
        <v>60560.240548731948</v>
      </c>
      <c r="AA24" s="203">
        <v>61835.783734628611</v>
      </c>
      <c r="AB24" s="202">
        <v>63226.293297565855</v>
      </c>
      <c r="AC24" s="523">
        <v>67459.50419344737</v>
      </c>
      <c r="AD24" s="121"/>
      <c r="AE24" s="103">
        <v>69436.587745266123</v>
      </c>
      <c r="AF24" s="104">
        <v>73363.251006421604</v>
      </c>
      <c r="AG24" s="105">
        <v>74486.774430146048</v>
      </c>
      <c r="AH24" s="703"/>
      <c r="AI24" s="481">
        <v>1.9943183986963153E-2</v>
      </c>
      <c r="AJ24"/>
      <c r="AK24" s="481">
        <v>3.4464913806813081E-2</v>
      </c>
      <c r="AL24" s="52"/>
    </row>
    <row r="25" spans="1:38" ht="15.6" x14ac:dyDescent="0.3">
      <c r="A25" s="32" t="s">
        <v>46</v>
      </c>
      <c r="B25" s="18" t="s">
        <v>47</v>
      </c>
      <c r="C25" s="202">
        <v>837.3062182732134</v>
      </c>
      <c r="D25" s="203">
        <v>930.23123099046984</v>
      </c>
      <c r="E25" s="202">
        <v>1075.2400667009406</v>
      </c>
      <c r="F25" s="480">
        <v>1273.3690726383543</v>
      </c>
      <c r="G25" s="121"/>
      <c r="H25" s="103">
        <v>1436.4448629062042</v>
      </c>
      <c r="I25" s="104">
        <v>1544.3634254553226</v>
      </c>
      <c r="J25" s="105">
        <v>1607.2957177613198</v>
      </c>
      <c r="K25" s="121"/>
      <c r="L25" s="87">
        <v>0.15588472078718718</v>
      </c>
      <c r="M25" s="87">
        <v>2.4393779446290953E-2</v>
      </c>
      <c r="N25" s="94">
        <v>3.9343350928441545E-2</v>
      </c>
      <c r="O25" s="88">
        <v>4.767914267740192E-2</v>
      </c>
      <c r="P25" s="121"/>
      <c r="Q25" s="550">
        <v>5.4943640955593454E-2</v>
      </c>
      <c r="R25" s="551">
        <v>5.9782181264270512E-2</v>
      </c>
      <c r="S25" s="552">
        <v>6.7581593539978863E-2</v>
      </c>
      <c r="T25" s="553">
        <v>7.5012193136880789E-2</v>
      </c>
      <c r="U25" s="121"/>
      <c r="V25" s="87">
        <v>8.2575394635926516E-2</v>
      </c>
      <c r="W25" s="94">
        <v>8.3570345114500205E-2</v>
      </c>
      <c r="X25" s="88">
        <v>8.4625251121074649E-2</v>
      </c>
      <c r="Y25" s="554"/>
      <c r="Z25" s="522">
        <v>15239.365351669012</v>
      </c>
      <c r="AA25" s="203">
        <v>15560.342752940547</v>
      </c>
      <c r="AB25" s="202">
        <v>15910.250267550542</v>
      </c>
      <c r="AC25" s="523">
        <v>16975.494508135966</v>
      </c>
      <c r="AD25" s="121"/>
      <c r="AE25" s="103">
        <v>17395.55553127496</v>
      </c>
      <c r="AF25" s="104">
        <v>18479.801936193773</v>
      </c>
      <c r="AG25" s="105">
        <v>18993.09835384402</v>
      </c>
      <c r="AH25" s="703"/>
      <c r="AI25" s="481">
        <v>1.9943183986963153E-2</v>
      </c>
      <c r="AJ25"/>
      <c r="AK25" s="481">
        <v>3.4464913806813081E-2</v>
      </c>
      <c r="AL25" s="52"/>
    </row>
    <row r="26" spans="1:38" ht="15.6" x14ac:dyDescent="0.3">
      <c r="A26" s="32" t="s">
        <v>48</v>
      </c>
      <c r="B26" s="18" t="s">
        <v>49</v>
      </c>
      <c r="C26" s="202">
        <v>676.72694353588486</v>
      </c>
      <c r="D26" s="203">
        <v>743.8218396816867</v>
      </c>
      <c r="E26" s="202">
        <v>853.13463190757193</v>
      </c>
      <c r="F26" s="480">
        <v>1023.5896903986363</v>
      </c>
      <c r="G26" s="121"/>
      <c r="H26" s="103">
        <v>1179.6591925255475</v>
      </c>
      <c r="I26" s="104">
        <v>1246.140869668571</v>
      </c>
      <c r="J26" s="105">
        <v>1341.0164658629092</v>
      </c>
      <c r="K26" s="121"/>
      <c r="L26" s="87">
        <v>0.14696098769117194</v>
      </c>
      <c r="M26" s="87">
        <v>2.8788570303931227E-2</v>
      </c>
      <c r="N26" s="94">
        <v>4.0131496007186795E-2</v>
      </c>
      <c r="O26" s="88">
        <v>5.5508272648504109E-2</v>
      </c>
      <c r="P26" s="121"/>
      <c r="Q26" s="550">
        <v>3.6041522007426212E-2</v>
      </c>
      <c r="R26" s="551">
        <v>3.8797728737557137E-2</v>
      </c>
      <c r="S26" s="552">
        <v>4.3520822695555468E-2</v>
      </c>
      <c r="T26" s="553">
        <v>4.8939553665948307E-2</v>
      </c>
      <c r="U26" s="121"/>
      <c r="V26" s="87">
        <v>5.3873947531403038E-2</v>
      </c>
      <c r="W26" s="94">
        <v>5.4523074430709452E-2</v>
      </c>
      <c r="X26" s="88">
        <v>5.5211317594418517E-2</v>
      </c>
      <c r="Y26" s="554"/>
      <c r="Z26" s="522">
        <v>18776.314257662259</v>
      </c>
      <c r="AA26" s="203">
        <v>19171.788243409446</v>
      </c>
      <c r="AB26" s="202">
        <v>19602.906817170478</v>
      </c>
      <c r="AC26" s="523">
        <v>20915.386711236817</v>
      </c>
      <c r="AD26" s="121"/>
      <c r="AE26" s="103">
        <v>21896.654070836856</v>
      </c>
      <c r="AF26" s="104">
        <v>22855.293518934388</v>
      </c>
      <c r="AG26" s="105">
        <v>24288.796650606953</v>
      </c>
      <c r="AH26" s="703"/>
      <c r="AI26" s="481">
        <v>1.9943183986963153E-2</v>
      </c>
      <c r="AJ26"/>
      <c r="AK26" s="481">
        <v>3.4464913806813081E-2</v>
      </c>
      <c r="AL26" s="52"/>
    </row>
    <row r="27" spans="1:38" ht="15.6" x14ac:dyDescent="0.3">
      <c r="A27" s="32" t="s">
        <v>50</v>
      </c>
      <c r="B27" s="18" t="s">
        <v>51</v>
      </c>
      <c r="C27" s="202">
        <v>298.21865308361026</v>
      </c>
      <c r="D27" s="203">
        <v>334.24950676671438</v>
      </c>
      <c r="E27" s="202">
        <v>388.3580729233347</v>
      </c>
      <c r="F27" s="480">
        <v>456.6528834722676</v>
      </c>
      <c r="G27" s="121"/>
      <c r="H27" s="103">
        <v>537.66183862997264</v>
      </c>
      <c r="I27" s="104">
        <v>566.35741091335649</v>
      </c>
      <c r="J27" s="105">
        <v>619.89368753781503</v>
      </c>
      <c r="K27" s="121"/>
      <c r="L27" s="87">
        <v>0.16188076589858591</v>
      </c>
      <c r="M27" s="87">
        <v>3.3200485829044446E-2</v>
      </c>
      <c r="N27" s="94">
        <v>4.4000908725690957E-2</v>
      </c>
      <c r="O27" s="88">
        <v>6.3031666668254882E-2</v>
      </c>
      <c r="P27" s="121"/>
      <c r="Q27" s="550">
        <v>1.423870410620892E-2</v>
      </c>
      <c r="R27" s="551">
        <v>1.5693806250728397E-2</v>
      </c>
      <c r="S27" s="552">
        <v>1.7807737556323967E-2</v>
      </c>
      <c r="T27" s="553">
        <v>1.9802262483758951E-2</v>
      </c>
      <c r="U27" s="121"/>
      <c r="V27" s="87">
        <v>2.1798851238714674E-2</v>
      </c>
      <c r="W27" s="94">
        <v>2.2061505478127529E-2</v>
      </c>
      <c r="X27" s="88">
        <v>2.2339987212420542E-2</v>
      </c>
      <c r="Y27" s="554"/>
      <c r="Z27" s="522">
        <v>20944.227147298414</v>
      </c>
      <c r="AA27" s="203">
        <v>21298.179767652022</v>
      </c>
      <c r="AB27" s="202">
        <v>21808.389285556332</v>
      </c>
      <c r="AC27" s="523">
        <v>23060.641875987483</v>
      </c>
      <c r="AD27" s="121"/>
      <c r="AE27" s="103">
        <v>24664.686810426381</v>
      </c>
      <c r="AF27" s="104">
        <v>25671.748080604066</v>
      </c>
      <c r="AG27" s="105">
        <v>27748.166623531808</v>
      </c>
      <c r="AH27" s="703"/>
      <c r="AI27" s="481">
        <v>1.9943183986963153E-2</v>
      </c>
      <c r="AJ27"/>
      <c r="AK27" s="481">
        <v>3.4464913806813081E-2</v>
      </c>
      <c r="AL27" s="52"/>
    </row>
    <row r="28" spans="1:38" ht="15.6" x14ac:dyDescent="0.3">
      <c r="A28" s="32" t="s">
        <v>52</v>
      </c>
      <c r="B28" s="18" t="s">
        <v>53</v>
      </c>
      <c r="C28" s="202">
        <v>7570.1658090454912</v>
      </c>
      <c r="D28" s="203">
        <v>8188.5178232393382</v>
      </c>
      <c r="E28" s="202">
        <v>9239.5583018747238</v>
      </c>
      <c r="F28" s="480">
        <v>11473.175443690685</v>
      </c>
      <c r="G28" s="121"/>
      <c r="H28" s="103">
        <v>12967.128766553695</v>
      </c>
      <c r="I28" s="104">
        <v>13817.317811962695</v>
      </c>
      <c r="J28" s="105">
        <v>14615.611646447016</v>
      </c>
      <c r="K28" s="121"/>
      <c r="L28" s="87">
        <v>0.12835539975897614</v>
      </c>
      <c r="M28" s="87">
        <v>2.4783295950845607E-2</v>
      </c>
      <c r="N28" s="94">
        <v>3.7882101320938277E-2</v>
      </c>
      <c r="O28" s="88">
        <v>4.9606887848005599E-2</v>
      </c>
      <c r="P28" s="121"/>
      <c r="Q28" s="550">
        <v>8.354679606111394E-3</v>
      </c>
      <c r="R28" s="551">
        <v>8.9179859183874752E-3</v>
      </c>
      <c r="S28" s="552">
        <v>9.8154684791888439E-3</v>
      </c>
      <c r="T28" s="553">
        <v>1.144578154595236E-2</v>
      </c>
      <c r="U28" s="121"/>
      <c r="V28" s="87">
        <v>1.2599817290356363E-2</v>
      </c>
      <c r="W28" s="94">
        <v>1.2751632420011545E-2</v>
      </c>
      <c r="X28" s="88">
        <v>1.2912595900718353E-2</v>
      </c>
      <c r="Y28" s="554"/>
      <c r="Z28" s="522">
        <v>906098.87703030102</v>
      </c>
      <c r="AA28" s="203">
        <v>918202.59621131618</v>
      </c>
      <c r="AB28" s="202">
        <v>941326.26694943919</v>
      </c>
      <c r="AC28" s="523">
        <v>1002393.3619236349</v>
      </c>
      <c r="AD28" s="121"/>
      <c r="AE28" s="103">
        <v>1029152.1271882621</v>
      </c>
      <c r="AF28" s="104">
        <v>1083572.4679672178</v>
      </c>
      <c r="AG28" s="105">
        <v>1131887.9456015441</v>
      </c>
      <c r="AH28" s="703"/>
      <c r="AI28" s="481">
        <v>1.9943183986963153E-2</v>
      </c>
      <c r="AJ28"/>
      <c r="AK28" s="481">
        <v>3.4464913806813081E-2</v>
      </c>
      <c r="AL28" s="52"/>
    </row>
    <row r="29" spans="1:38" ht="15.6" x14ac:dyDescent="0.3">
      <c r="A29" s="32" t="s">
        <v>54</v>
      </c>
      <c r="B29" s="18" t="s">
        <v>55</v>
      </c>
      <c r="C29" s="202">
        <v>7226.0673631797872</v>
      </c>
      <c r="D29" s="203">
        <v>8017.2674557404471</v>
      </c>
      <c r="E29" s="202">
        <v>9267.0351024723077</v>
      </c>
      <c r="F29" s="480">
        <v>11116.350518338069</v>
      </c>
      <c r="G29" s="121"/>
      <c r="H29" s="103">
        <v>12709.232237784652</v>
      </c>
      <c r="I29" s="104">
        <v>14005.74926643387</v>
      </c>
      <c r="J29" s="105">
        <v>14961.310758785226</v>
      </c>
      <c r="K29" s="121"/>
      <c r="L29" s="87">
        <v>0.15588448977550495</v>
      </c>
      <c r="M29" s="87">
        <v>2.7144196471389215E-2</v>
      </c>
      <c r="N29" s="94">
        <v>4.7294500445445697E-2</v>
      </c>
      <c r="O29" s="88">
        <v>6.1210362818787001E-2</v>
      </c>
      <c r="P29" s="121"/>
      <c r="Q29" s="550">
        <v>4.5214685417419784E-2</v>
      </c>
      <c r="R29" s="551">
        <v>4.9364587141580048E-2</v>
      </c>
      <c r="S29" s="552">
        <v>5.5952338424831299E-2</v>
      </c>
      <c r="T29" s="553">
        <v>6.3053335888214379E-2</v>
      </c>
      <c r="U29" s="121"/>
      <c r="V29" s="87">
        <v>6.9410770120797965E-2</v>
      </c>
      <c r="W29" s="94">
        <v>7.0247100110552685E-2</v>
      </c>
      <c r="X29" s="88">
        <v>7.11338271875981E-2</v>
      </c>
      <c r="Y29" s="554"/>
      <c r="Z29" s="522">
        <v>159816.8227085754</v>
      </c>
      <c r="AA29" s="203">
        <v>162409.28811470725</v>
      </c>
      <c r="AB29" s="202">
        <v>165623.73197184652</v>
      </c>
      <c r="AC29" s="523">
        <v>176300.75176428346</v>
      </c>
      <c r="AD29" s="121"/>
      <c r="AE29" s="103">
        <v>183101.73213272716</v>
      </c>
      <c r="AF29" s="104">
        <v>199378.32656995178</v>
      </c>
      <c r="AG29" s="105">
        <v>210326.24491479169</v>
      </c>
      <c r="AH29" s="703"/>
      <c r="AI29" s="481">
        <v>1.9943183986963153E-2</v>
      </c>
      <c r="AJ29"/>
      <c r="AK29" s="481">
        <v>3.4464913806813081E-2</v>
      </c>
      <c r="AL29" s="52"/>
    </row>
    <row r="30" spans="1:38" ht="15.6" x14ac:dyDescent="0.3">
      <c r="A30" s="32" t="s">
        <v>56</v>
      </c>
      <c r="B30" s="18" t="s">
        <v>57</v>
      </c>
      <c r="C30" s="202">
        <v>5046.7772060303278</v>
      </c>
      <c r="D30" s="203">
        <v>5448.1731347741224</v>
      </c>
      <c r="E30" s="202">
        <v>6137.9145880203869</v>
      </c>
      <c r="F30" s="480">
        <v>7554.1676554034793</v>
      </c>
      <c r="G30" s="121"/>
      <c r="H30" s="103">
        <v>8475.2571352862087</v>
      </c>
      <c r="I30" s="104">
        <v>8991.8582128701237</v>
      </c>
      <c r="J30" s="105">
        <v>9547.7245637546603</v>
      </c>
      <c r="K30" s="121"/>
      <c r="L30" s="87">
        <v>0.12660050189004513</v>
      </c>
      <c r="M30" s="87">
        <v>2.3277094586568792E-2</v>
      </c>
      <c r="N30" s="94">
        <v>3.5458186798928981E-2</v>
      </c>
      <c r="O30" s="88">
        <v>4.795504443330767E-2</v>
      </c>
      <c r="P30" s="121"/>
      <c r="Q30" s="550">
        <v>1.231151904092505E-2</v>
      </c>
      <c r="R30" s="551">
        <v>1.3086296086975945E-2</v>
      </c>
      <c r="S30" s="552">
        <v>1.4598075141249131E-2</v>
      </c>
      <c r="T30" s="553">
        <v>1.7187581894145904E-2</v>
      </c>
      <c r="U30" s="121"/>
      <c r="V30" s="87">
        <v>1.8920542093157369E-2</v>
      </c>
      <c r="W30" s="94">
        <v>1.9148515601409545E-2</v>
      </c>
      <c r="X30" s="88">
        <v>1.9390226750229569E-2</v>
      </c>
      <c r="Y30" s="554"/>
      <c r="Z30" s="522">
        <v>409923.19381988532</v>
      </c>
      <c r="AA30" s="203">
        <v>416326.59834102204</v>
      </c>
      <c r="AB30" s="202">
        <v>420460.54213522677</v>
      </c>
      <c r="AC30" s="523">
        <v>439513.11487140792</v>
      </c>
      <c r="AD30" s="121"/>
      <c r="AE30" s="103">
        <v>447939.44558022427</v>
      </c>
      <c r="AF30" s="104">
        <v>469585.13129906647</v>
      </c>
      <c r="AG30" s="105">
        <v>492398.80929404916</v>
      </c>
      <c r="AH30" s="703"/>
      <c r="AI30" s="481">
        <v>1.9943183986963153E-2</v>
      </c>
      <c r="AJ30"/>
      <c r="AK30" s="481">
        <v>3.4464913806813081E-2</v>
      </c>
      <c r="AL30" s="52"/>
    </row>
    <row r="31" spans="1:38" ht="15.6" x14ac:dyDescent="0.3">
      <c r="A31" s="32" t="s">
        <v>58</v>
      </c>
      <c r="B31" s="18" t="s">
        <v>59</v>
      </c>
      <c r="C31" s="202">
        <v>6652.5699534036139</v>
      </c>
      <c r="D31" s="203">
        <v>7218.0483896880078</v>
      </c>
      <c r="E31" s="202">
        <v>8127.7844913962554</v>
      </c>
      <c r="F31" s="480">
        <v>10471.911791843595</v>
      </c>
      <c r="G31" s="121"/>
      <c r="H31" s="103">
        <v>11943.435575983513</v>
      </c>
      <c r="I31" s="104">
        <v>12412.846043419702</v>
      </c>
      <c r="J31" s="105">
        <v>13010.40871856802</v>
      </c>
      <c r="K31" s="121"/>
      <c r="L31" s="87">
        <v>0.12603629853852638</v>
      </c>
      <c r="M31" s="87">
        <v>2.6645857645625659E-2</v>
      </c>
      <c r="N31" s="94">
        <v>3.4591911391608665E-2</v>
      </c>
      <c r="O31" s="88">
        <v>4.4366645155380802E-2</v>
      </c>
      <c r="P31" s="121"/>
      <c r="Q31" s="550">
        <v>3.3480424226260484E-2</v>
      </c>
      <c r="R31" s="551">
        <v>3.5554670517781238E-2</v>
      </c>
      <c r="S31" s="552">
        <v>3.8778144585453179E-2</v>
      </c>
      <c r="T31" s="553">
        <v>4.5401543968094406E-2</v>
      </c>
      <c r="U31" s="121"/>
      <c r="V31" s="87">
        <v>4.9979213424737094E-2</v>
      </c>
      <c r="W31" s="94">
        <v>5.0581412694082686E-2</v>
      </c>
      <c r="X31" s="88">
        <v>5.1219900377708988E-2</v>
      </c>
      <c r="Y31" s="554"/>
      <c r="Z31" s="522">
        <v>198700.2885162264</v>
      </c>
      <c r="AA31" s="203">
        <v>203012.66428775346</v>
      </c>
      <c r="AB31" s="202">
        <v>209597.04437342333</v>
      </c>
      <c r="AC31" s="523">
        <v>230651.00603632891</v>
      </c>
      <c r="AD31" s="121"/>
      <c r="AE31" s="103">
        <v>238968.05807016036</v>
      </c>
      <c r="AF31" s="104">
        <v>245403.30888923217</v>
      </c>
      <c r="AG31" s="105">
        <v>254010.81655032226</v>
      </c>
      <c r="AH31" s="703"/>
      <c r="AI31" s="481">
        <v>1.9943183986963153E-2</v>
      </c>
      <c r="AJ31"/>
      <c r="AK31" s="481">
        <v>3.4464913806813081E-2</v>
      </c>
      <c r="AL31" s="52"/>
    </row>
    <row r="32" spans="1:38" ht="15.6" x14ac:dyDescent="0.3">
      <c r="A32" s="32" t="s">
        <v>60</v>
      </c>
      <c r="B32" s="18" t="s">
        <v>61</v>
      </c>
      <c r="C32" s="202">
        <v>3039.5362718137198</v>
      </c>
      <c r="D32" s="203">
        <v>3368.1465887481604</v>
      </c>
      <c r="E32" s="202">
        <v>3890.1442463533426</v>
      </c>
      <c r="F32" s="480">
        <v>4452.8739935052272</v>
      </c>
      <c r="G32" s="121"/>
      <c r="H32" s="103">
        <v>5216.7357898512764</v>
      </c>
      <c r="I32" s="104">
        <v>5524.1603372801073</v>
      </c>
      <c r="J32" s="105">
        <v>5962.6836782475239</v>
      </c>
      <c r="K32" s="121"/>
      <c r="L32" s="87">
        <v>0.15498068265466824</v>
      </c>
      <c r="M32" s="87">
        <v>3.2171081478380437E-2</v>
      </c>
      <c r="N32" s="94">
        <v>4.4059318518225643E-2</v>
      </c>
      <c r="O32" s="88">
        <v>6.0132803368804E-2</v>
      </c>
      <c r="P32" s="121"/>
      <c r="Q32" s="550">
        <v>5.7397955649891433E-2</v>
      </c>
      <c r="R32" s="551">
        <v>6.2291358237692558E-2</v>
      </c>
      <c r="S32" s="552">
        <v>7.0363052071066731E-2</v>
      </c>
      <c r="T32" s="553">
        <v>7.5487309451725076E-2</v>
      </c>
      <c r="U32" s="121"/>
      <c r="V32" s="87">
        <v>8.3098415168397083E-2</v>
      </c>
      <c r="W32" s="94">
        <v>8.4099667518507434E-2</v>
      </c>
      <c r="X32" s="88">
        <v>8.5161255146207607E-2</v>
      </c>
      <c r="Y32" s="554"/>
      <c r="Z32" s="522">
        <v>52955.479640318321</v>
      </c>
      <c r="AA32" s="203">
        <v>54070.848413610154</v>
      </c>
      <c r="AB32" s="202">
        <v>55286.746834464968</v>
      </c>
      <c r="AC32" s="523">
        <v>58988.37865393635</v>
      </c>
      <c r="AD32" s="121"/>
      <c r="AE32" s="103">
        <v>62777.80122857551</v>
      </c>
      <c r="AF32" s="104">
        <v>65685.876059669681</v>
      </c>
      <c r="AG32" s="105">
        <v>70016.390294043871</v>
      </c>
      <c r="AH32" s="703"/>
      <c r="AI32" s="481">
        <v>1.9943183986963153E-2</v>
      </c>
      <c r="AJ32"/>
      <c r="AK32" s="481">
        <v>3.4464913806813081E-2</v>
      </c>
      <c r="AL32" s="52"/>
    </row>
    <row r="33" spans="1:38" ht="15.6" x14ac:dyDescent="0.3">
      <c r="A33" s="32" t="s">
        <v>62</v>
      </c>
      <c r="B33" s="18" t="s">
        <v>63</v>
      </c>
      <c r="C33" s="202">
        <v>722.60673631797874</v>
      </c>
      <c r="D33" s="203">
        <v>800.90655591816881</v>
      </c>
      <c r="E33" s="202">
        <v>924.80892017899282</v>
      </c>
      <c r="F33" s="480">
        <v>1100.9919120225147</v>
      </c>
      <c r="G33" s="121"/>
      <c r="H33" s="103">
        <v>1244.4954095799044</v>
      </c>
      <c r="I33" s="104">
        <v>1364.0827779207284</v>
      </c>
      <c r="J33" s="105">
        <v>1422.8204771228454</v>
      </c>
      <c r="K33" s="121"/>
      <c r="L33" s="87">
        <v>0.15470264707570136</v>
      </c>
      <c r="M33" s="87">
        <v>2.4806412104715569E-2</v>
      </c>
      <c r="N33" s="94">
        <v>4.3785644171242311E-2</v>
      </c>
      <c r="O33" s="88">
        <v>5.2623825185626805E-2</v>
      </c>
      <c r="P33" s="121"/>
      <c r="Q33" s="550">
        <v>4.4947157030585147E-2</v>
      </c>
      <c r="R33" s="551">
        <v>4.8789884717508961E-2</v>
      </c>
      <c r="S33" s="552">
        <v>5.5098795039319248E-2</v>
      </c>
      <c r="T33" s="553">
        <v>6.1479283378734033E-2</v>
      </c>
      <c r="U33" s="121"/>
      <c r="V33" s="87">
        <v>6.7678011728961207E-2</v>
      </c>
      <c r="W33" s="94">
        <v>6.8493463722324746E-2</v>
      </c>
      <c r="X33" s="88">
        <v>6.9358054698858015E-2</v>
      </c>
      <c r="Y33" s="554"/>
      <c r="Z33" s="522">
        <v>16076.806277786764</v>
      </c>
      <c r="AA33" s="203">
        <v>16415.422183417289</v>
      </c>
      <c r="AB33" s="202">
        <v>16784.557983873088</v>
      </c>
      <c r="AC33" s="523">
        <v>17908.340037732985</v>
      </c>
      <c r="AD33" s="121"/>
      <c r="AE33" s="103">
        <v>18388.474746626634</v>
      </c>
      <c r="AF33" s="104">
        <v>19915.517536837891</v>
      </c>
      <c r="AG33" s="105">
        <v>20514.134707216235</v>
      </c>
      <c r="AH33" s="703"/>
      <c r="AI33" s="481">
        <v>1.9943183986963153E-2</v>
      </c>
      <c r="AJ33"/>
      <c r="AK33" s="481">
        <v>3.4464913806813081E-2</v>
      </c>
      <c r="AL33" s="52"/>
    </row>
    <row r="34" spans="1:38" ht="15.6" x14ac:dyDescent="0.3">
      <c r="A34" s="32" t="s">
        <v>64</v>
      </c>
      <c r="B34" s="18" t="s">
        <v>65</v>
      </c>
      <c r="C34" s="202">
        <v>19212.163227501816</v>
      </c>
      <c r="D34" s="203">
        <v>20824.640396711977</v>
      </c>
      <c r="E34" s="202">
        <v>23586.963898455884</v>
      </c>
      <c r="F34" s="480">
        <v>28321.695308666836</v>
      </c>
      <c r="G34" s="121"/>
      <c r="H34" s="103">
        <v>32394.011719425882</v>
      </c>
      <c r="I34" s="104">
        <v>34353.877503181313</v>
      </c>
      <c r="J34" s="105">
        <v>36082.007043084566</v>
      </c>
      <c r="K34" s="121"/>
      <c r="L34" s="87">
        <v>0.13264687644642614</v>
      </c>
      <c r="M34" s="87">
        <v>2.723331938426643E-2</v>
      </c>
      <c r="N34" s="94">
        <v>3.9372694675678721E-2</v>
      </c>
      <c r="O34" s="88">
        <v>4.9625294732908998E-2</v>
      </c>
      <c r="P34" s="121"/>
      <c r="Q34" s="550">
        <v>1.171980435450911E-2</v>
      </c>
      <c r="R34" s="551">
        <v>1.2576876875203239E-2</v>
      </c>
      <c r="S34" s="552">
        <v>1.39583971153402E-2</v>
      </c>
      <c r="T34" s="553">
        <v>1.5668332471758965E-2</v>
      </c>
      <c r="U34" s="121"/>
      <c r="V34" s="87">
        <v>1.7248112380629416E-2</v>
      </c>
      <c r="W34" s="94">
        <v>1.745593479241761E-2</v>
      </c>
      <c r="X34" s="88">
        <v>1.767628054350507E-2</v>
      </c>
      <c r="Y34" s="554"/>
      <c r="Z34" s="522">
        <v>1639290.4391880976</v>
      </c>
      <c r="AA34" s="203">
        <v>1655787.8878316884</v>
      </c>
      <c r="AB34" s="202">
        <v>1689804.6175039641</v>
      </c>
      <c r="AC34" s="523">
        <v>1807575.5897900842</v>
      </c>
      <c r="AD34" s="121"/>
      <c r="AE34" s="103">
        <v>1878119.2402135637</v>
      </c>
      <c r="AF34" s="104">
        <v>1968034.2480486189</v>
      </c>
      <c r="AG34" s="105">
        <v>2041266.9370277931</v>
      </c>
      <c r="AH34" s="703"/>
      <c r="AI34" s="481">
        <v>1.9943183986963153E-2</v>
      </c>
      <c r="AJ34"/>
      <c r="AK34" s="481">
        <v>3.4464913806813081E-2</v>
      </c>
      <c r="AL34" s="52"/>
    </row>
    <row r="35" spans="1:38" ht="15.6" x14ac:dyDescent="0.3">
      <c r="A35" s="32" t="s">
        <v>66</v>
      </c>
      <c r="B35" s="18" t="s">
        <v>67</v>
      </c>
      <c r="C35" s="202">
        <v>12444.893792142966</v>
      </c>
      <c r="D35" s="203">
        <v>13554.542497815872</v>
      </c>
      <c r="E35" s="202">
        <v>15405.101298448853</v>
      </c>
      <c r="F35" s="480">
        <v>18767.95833448389</v>
      </c>
      <c r="G35" s="121"/>
      <c r="H35" s="103">
        <v>21172.639344266241</v>
      </c>
      <c r="I35" s="104">
        <v>22834.492974921948</v>
      </c>
      <c r="J35" s="105">
        <v>24352.158775722051</v>
      </c>
      <c r="K35" s="121"/>
      <c r="L35" s="87">
        <v>0.13652683599842441</v>
      </c>
      <c r="M35" s="87">
        <v>2.440477424303622E-2</v>
      </c>
      <c r="N35" s="94">
        <v>4.0003661823123648E-2</v>
      </c>
      <c r="O35" s="88">
        <v>5.3474644350341105E-2</v>
      </c>
      <c r="P35" s="121"/>
      <c r="Q35" s="550">
        <v>3.4613176499394993E-2</v>
      </c>
      <c r="R35" s="551">
        <v>3.7094099364212721E-2</v>
      </c>
      <c r="S35" s="552">
        <v>4.1054803333380435E-2</v>
      </c>
      <c r="T35" s="553">
        <v>4.6912699970489982E-2</v>
      </c>
      <c r="U35" s="121"/>
      <c r="V35" s="87">
        <v>5.1642733687723694E-2</v>
      </c>
      <c r="W35" s="94">
        <v>5.2264976703624448E-2</v>
      </c>
      <c r="X35" s="88">
        <v>5.2924715966189223E-2</v>
      </c>
      <c r="Y35" s="554"/>
      <c r="Z35" s="522">
        <v>359542.0891913948</v>
      </c>
      <c r="AA35" s="203">
        <v>365409.66703973647</v>
      </c>
      <c r="AB35" s="202">
        <v>375232.61707902094</v>
      </c>
      <c r="AC35" s="523">
        <v>400061.35537476436</v>
      </c>
      <c r="AD35" s="121"/>
      <c r="AE35" s="103">
        <v>409982.93142834376</v>
      </c>
      <c r="AF35" s="104">
        <v>436898.5583674513</v>
      </c>
      <c r="AG35" s="105">
        <v>460128.28469933302</v>
      </c>
      <c r="AH35" s="703"/>
      <c r="AI35" s="481">
        <v>1.9943183986963153E-2</v>
      </c>
      <c r="AJ35"/>
      <c r="AK35" s="481">
        <v>3.4464913806813081E-2</v>
      </c>
      <c r="AL35" s="52"/>
    </row>
    <row r="36" spans="1:38" ht="15.6" x14ac:dyDescent="0.3">
      <c r="A36" s="33" t="s">
        <v>68</v>
      </c>
      <c r="B36" s="27" t="s">
        <v>69</v>
      </c>
      <c r="C36" s="486">
        <v>5448.2253928736491</v>
      </c>
      <c r="D36" s="486">
        <v>5923.1493279014685</v>
      </c>
      <c r="E36" s="487">
        <v>6720.624064125006</v>
      </c>
      <c r="F36" s="488">
        <v>8118.465107714107</v>
      </c>
      <c r="G36" s="121"/>
      <c r="H36" s="489">
        <v>9150.9793832523519</v>
      </c>
      <c r="I36" s="490">
        <v>9639.9828746047642</v>
      </c>
      <c r="J36" s="491">
        <v>10111.12481387823</v>
      </c>
      <c r="K36" s="121"/>
      <c r="L36" s="89">
        <v>0.13463694600218323</v>
      </c>
      <c r="M36" s="89">
        <v>2.4232918232308442E-2</v>
      </c>
      <c r="N36" s="95">
        <v>3.4952616379049228E-2</v>
      </c>
      <c r="O36" s="90">
        <v>4.4876853411411899E-2</v>
      </c>
      <c r="P36" s="121"/>
      <c r="Q36" s="555">
        <v>1.9701316600538612E-2</v>
      </c>
      <c r="R36" s="556">
        <v>2.116913595618149E-2</v>
      </c>
      <c r="S36" s="557">
        <v>2.3427518505201365E-2</v>
      </c>
      <c r="T36" s="558">
        <v>2.657561174738509E-2</v>
      </c>
      <c r="U36" s="121"/>
      <c r="V36" s="89">
        <v>2.9255132211999501E-2</v>
      </c>
      <c r="W36" s="95">
        <v>2.9607627140100047E-2</v>
      </c>
      <c r="X36" s="90">
        <v>2.9981363346019915E-2</v>
      </c>
      <c r="Y36" s="554"/>
      <c r="Z36" s="526">
        <v>276541.18267023336</v>
      </c>
      <c r="AA36" s="486">
        <v>279801.18509144348</v>
      </c>
      <c r="AB36" s="487">
        <v>286868.79759087146</v>
      </c>
      <c r="AC36" s="527">
        <v>305485.54008405562</v>
      </c>
      <c r="AD36" s="121"/>
      <c r="AE36" s="489">
        <v>312799.11220154795</v>
      </c>
      <c r="AF36" s="490">
        <v>325591.20084123668</v>
      </c>
      <c r="AG36" s="491">
        <v>337246.99898347026</v>
      </c>
      <c r="AH36" s="703"/>
      <c r="AI36" s="481">
        <v>1.9943183986963153E-2</v>
      </c>
      <c r="AJ36"/>
      <c r="AK36" s="481">
        <v>3.4464913806813081E-2</v>
      </c>
      <c r="AL36" s="52"/>
    </row>
    <row r="37" spans="1:38" ht="15.6" x14ac:dyDescent="0.3">
      <c r="A37" s="33" t="s">
        <v>70</v>
      </c>
      <c r="B37" s="27" t="s">
        <v>71</v>
      </c>
      <c r="C37" s="486">
        <v>165454.00272042607</v>
      </c>
      <c r="D37" s="486">
        <v>177031.02151309676</v>
      </c>
      <c r="E37" s="487">
        <v>197876.38576195441</v>
      </c>
      <c r="F37" s="488">
        <v>247916.65899125356</v>
      </c>
      <c r="G37" s="121"/>
      <c r="H37" s="489">
        <v>281888.02868606598</v>
      </c>
      <c r="I37" s="490">
        <v>288781.9709925456</v>
      </c>
      <c r="J37" s="491">
        <v>301234.13072432368</v>
      </c>
      <c r="K37" s="121"/>
      <c r="L37" s="89">
        <v>0.11774978233018629</v>
      </c>
      <c r="M37" s="89">
        <v>2.6016120580461433E-2</v>
      </c>
      <c r="N37" s="95">
        <v>3.0986249717416259E-2</v>
      </c>
      <c r="O37" s="90">
        <v>3.9727888888171359E-2</v>
      </c>
      <c r="P37" s="121"/>
      <c r="Q37" s="555">
        <v>0.14674456540098016</v>
      </c>
      <c r="R37" s="556">
        <v>0.15465699197217272</v>
      </c>
      <c r="S37" s="557">
        <v>0.16862888832339751</v>
      </c>
      <c r="T37" s="558">
        <v>0.19808960766518338</v>
      </c>
      <c r="U37" s="121"/>
      <c r="V37" s="89">
        <v>0.21806224884506234</v>
      </c>
      <c r="W37" s="95">
        <v>0.22068967968936931</v>
      </c>
      <c r="X37" s="90">
        <v>0.2234754390203178</v>
      </c>
      <c r="Y37" s="554"/>
      <c r="Z37" s="526">
        <v>1127496.6283645483</v>
      </c>
      <c r="AA37" s="486">
        <v>1144668.7230600591</v>
      </c>
      <c r="AB37" s="487">
        <v>1173442.9831646988</v>
      </c>
      <c r="AC37" s="527">
        <v>1251537.9373676647</v>
      </c>
      <c r="AD37" s="121"/>
      <c r="AE37" s="489">
        <v>1292695.228903895</v>
      </c>
      <c r="AF37" s="490">
        <v>1308543.1606907004</v>
      </c>
      <c r="AG37" s="491">
        <v>1347951.8467214478</v>
      </c>
      <c r="AH37" s="703"/>
      <c r="AI37" s="481">
        <v>1.9943183986963153E-2</v>
      </c>
      <c r="AJ37"/>
      <c r="AK37" s="481">
        <v>3.4464913806813081E-2</v>
      </c>
      <c r="AL37" s="52"/>
    </row>
    <row r="38" spans="1:38" ht="14.4" x14ac:dyDescent="0.3">
      <c r="A38" s="33" t="s">
        <v>72</v>
      </c>
      <c r="B38" s="27" t="s">
        <v>73</v>
      </c>
      <c r="C38" s="486">
        <v>5058.2471542258518</v>
      </c>
      <c r="D38" s="486">
        <v>5492.4995403710845</v>
      </c>
      <c r="E38" s="487">
        <v>6230.3317505943514</v>
      </c>
      <c r="F38" s="488">
        <v>7683.0934638865738</v>
      </c>
      <c r="G38" s="121"/>
      <c r="H38" s="489">
        <v>8712.2360954021478</v>
      </c>
      <c r="I38" s="490">
        <v>9344.1027099830062</v>
      </c>
      <c r="J38" s="491">
        <v>10245.76328140757</v>
      </c>
      <c r="K38" s="121"/>
      <c r="L38" s="89">
        <v>0.13433450559258797</v>
      </c>
      <c r="M38" s="89">
        <v>2.545995127394951E-2</v>
      </c>
      <c r="N38" s="95">
        <v>3.9920878042169594E-2</v>
      </c>
      <c r="O38" s="90">
        <v>5.9257725832910557E-2</v>
      </c>
      <c r="P38" s="121"/>
      <c r="Q38" s="555">
        <v>4.3107841374269117E-2</v>
      </c>
      <c r="R38" s="556">
        <v>4.5644846853445879E-2</v>
      </c>
      <c r="S38" s="557">
        <v>5.1264109929943596E-2</v>
      </c>
      <c r="T38" s="558">
        <v>5.9135184667822624E-2</v>
      </c>
      <c r="U38" s="121"/>
      <c r="V38" s="89">
        <v>6.5116076906082329E-2</v>
      </c>
      <c r="W38" s="95">
        <v>6.595204016415239E-2</v>
      </c>
      <c r="X38" s="90">
        <v>6.6732813906561855E-2</v>
      </c>
      <c r="Y38" s="554"/>
      <c r="Z38" s="526">
        <v>117339.37476268754</v>
      </c>
      <c r="AA38" s="486">
        <v>120331.20755133912</v>
      </c>
      <c r="AB38" s="487">
        <v>121533.98857619075</v>
      </c>
      <c r="AC38" s="527">
        <v>129924.23219855428</v>
      </c>
      <c r="AD38" s="121"/>
      <c r="AE38" s="489">
        <v>133795.46971123439</v>
      </c>
      <c r="AF38" s="490">
        <v>141680.26776314806</v>
      </c>
      <c r="AG38" s="491">
        <v>153534.11135567445</v>
      </c>
      <c r="AH38"/>
      <c r="AI38" s="481">
        <v>1.9943183986963153E-2</v>
      </c>
      <c r="AJ38"/>
      <c r="AK38" s="481">
        <v>3.4464913806813081E-2</v>
      </c>
      <c r="AL38" s="52"/>
    </row>
    <row r="39" spans="1:38" ht="14.4" x14ac:dyDescent="0.3">
      <c r="A39" s="34" t="s">
        <v>74</v>
      </c>
      <c r="B39" s="20" t="s">
        <v>75</v>
      </c>
      <c r="C39" s="498">
        <v>175604.90687346435</v>
      </c>
      <c r="D39" s="498">
        <v>190796.18240039219</v>
      </c>
      <c r="E39" s="498">
        <v>216209.14101596014</v>
      </c>
      <c r="F39" s="499">
        <v>263186.53047397675</v>
      </c>
      <c r="G39" s="549"/>
      <c r="H39" s="106">
        <v>298240.87970493641</v>
      </c>
      <c r="I39" s="107">
        <v>312961.20801659115</v>
      </c>
      <c r="J39" s="108">
        <v>330968.16745736857</v>
      </c>
      <c r="K39" s="121"/>
      <c r="L39" s="91">
        <v>0.13319427200193124</v>
      </c>
      <c r="M39" s="91">
        <v>2.5323007076967663E-2</v>
      </c>
      <c r="N39" s="92">
        <v>3.5250312119975424E-2</v>
      </c>
      <c r="O39" s="93">
        <v>4.6898345078943082E-2</v>
      </c>
      <c r="P39" s="121"/>
      <c r="Q39" s="559">
        <v>1.6818609327989193E-2</v>
      </c>
      <c r="R39" s="560">
        <v>1.8026213878640104E-2</v>
      </c>
      <c r="S39" s="560">
        <v>1.9943183986963153E-2</v>
      </c>
      <c r="T39" s="561">
        <v>2.2768307147160948E-2</v>
      </c>
      <c r="U39" s="121"/>
      <c r="V39" s="91">
        <v>2.5048091935508967E-2</v>
      </c>
      <c r="W39" s="92">
        <v>2.5407399790540037E-2</v>
      </c>
      <c r="X39" s="93">
        <v>2.578278791543695E-2</v>
      </c>
      <c r="Y39" s="554"/>
      <c r="Z39" s="534">
        <v>10441107.433372995</v>
      </c>
      <c r="AA39" s="498">
        <v>10584373.606399585</v>
      </c>
      <c r="AB39" s="498">
        <v>10841254.894769859</v>
      </c>
      <c r="AC39" s="535">
        <v>11559336.790956561</v>
      </c>
      <c r="AD39" s="121"/>
      <c r="AE39" s="106">
        <v>11906730.479623508</v>
      </c>
      <c r="AF39" s="107">
        <v>12317718.877046062</v>
      </c>
      <c r="AG39" s="108">
        <v>12836787.415809589</v>
      </c>
      <c r="AH39" s="52"/>
      <c r="AI39" s="52"/>
      <c r="AJ39" s="52"/>
      <c r="AK39" s="52"/>
      <c r="AL39" s="52"/>
    </row>
    <row r="40" spans="1:38" ht="14.4" x14ac:dyDescent="0.3">
      <c r="A40" s="34" t="s">
        <v>76</v>
      </c>
      <c r="B40" s="20" t="s">
        <v>77</v>
      </c>
      <c r="C40" s="498">
        <v>341058.90959389042</v>
      </c>
      <c r="D40" s="498">
        <v>367827.20391348895</v>
      </c>
      <c r="E40" s="498">
        <v>414085.52677791455</v>
      </c>
      <c r="F40" s="499">
        <v>511103.18946523033</v>
      </c>
      <c r="G40" s="121"/>
      <c r="H40" s="106">
        <v>580128.90839100233</v>
      </c>
      <c r="I40" s="107">
        <v>601743.17900913674</v>
      </c>
      <c r="J40" s="108">
        <v>632202.29818169225</v>
      </c>
      <c r="K40" s="121"/>
      <c r="L40" s="91">
        <v>0.12576101596690314</v>
      </c>
      <c r="M40" s="91">
        <v>2.565944398525577E-2</v>
      </c>
      <c r="N40" s="92">
        <v>3.3190768191730502E-2</v>
      </c>
      <c r="O40" s="93">
        <v>4.3444840203838542E-2</v>
      </c>
      <c r="P40" s="121"/>
      <c r="Q40" s="559">
        <v>2.9481422976685847E-2</v>
      </c>
      <c r="R40" s="560">
        <v>3.1360378245854172E-2</v>
      </c>
      <c r="S40" s="560">
        <v>3.4464913806813081E-2</v>
      </c>
      <c r="T40" s="561">
        <v>3.9896041472890671E-2</v>
      </c>
      <c r="U40" s="121"/>
      <c r="V40" s="91">
        <v>4.3951071902788456E-2</v>
      </c>
      <c r="W40" s="92">
        <v>4.4160546549204815E-2</v>
      </c>
      <c r="X40" s="93">
        <v>4.4569187101778707E-2</v>
      </c>
      <c r="Y40" s="554"/>
      <c r="Z40" s="534">
        <v>11568604.061737543</v>
      </c>
      <c r="AA40" s="498">
        <v>11729042.329459643</v>
      </c>
      <c r="AB40" s="498">
        <v>12014697.877934556</v>
      </c>
      <c r="AC40" s="535">
        <v>12810874.728324225</v>
      </c>
      <c r="AD40" s="121"/>
      <c r="AE40" s="106">
        <v>13199425.708527403</v>
      </c>
      <c r="AF40" s="107">
        <v>13626262.037736762</v>
      </c>
      <c r="AG40" s="108">
        <v>14184739.262531037</v>
      </c>
      <c r="AH40" s="52"/>
      <c r="AI40" s="52"/>
      <c r="AJ40" s="52"/>
      <c r="AK40" s="52"/>
      <c r="AL40" s="52"/>
    </row>
    <row r="41" spans="1:38" ht="15" thickBot="1" x14ac:dyDescent="0.35">
      <c r="A41" s="35" t="s">
        <v>78</v>
      </c>
      <c r="B41" s="36"/>
      <c r="C41" s="503">
        <v>351565.38214098988</v>
      </c>
      <c r="D41" s="503">
        <v>379242.8527817615</v>
      </c>
      <c r="E41" s="504">
        <v>427036.48259263393</v>
      </c>
      <c r="F41" s="505">
        <v>526904.74803683092</v>
      </c>
      <c r="G41" s="121"/>
      <c r="H41" s="109">
        <v>597992.12386965682</v>
      </c>
      <c r="I41" s="110">
        <v>620727.26459372451</v>
      </c>
      <c r="J41" s="111">
        <v>652559.186276978</v>
      </c>
      <c r="K41" s="121"/>
      <c r="L41" s="91">
        <v>0.12602381155057829</v>
      </c>
      <c r="M41" s="91">
        <v>2.5634616371576602E-2</v>
      </c>
      <c r="N41" s="97">
        <v>3.3317398517030528E-2</v>
      </c>
      <c r="O41" s="98">
        <v>4.3704507616370236E-2</v>
      </c>
      <c r="P41" s="121"/>
      <c r="Q41" s="96">
        <v>2.9388993451877815E-2</v>
      </c>
      <c r="R41" s="97">
        <v>3.1266995609411499E-2</v>
      </c>
      <c r="S41" s="560">
        <v>3.4374388016239675E-2</v>
      </c>
      <c r="T41" s="98">
        <v>3.977755030195014E-2</v>
      </c>
      <c r="U41" s="121"/>
      <c r="V41" s="96">
        <v>4.382172319416705E-2</v>
      </c>
      <c r="W41" s="97">
        <v>4.4043409292243048E-2</v>
      </c>
      <c r="X41" s="98">
        <v>4.446582946955175E-2</v>
      </c>
      <c r="Y41" s="554"/>
      <c r="Z41" s="109">
        <v>11962484.619170465</v>
      </c>
      <c r="AA41" s="110">
        <v>12129174.722102426</v>
      </c>
      <c r="AB41" s="498">
        <v>12423100.664101621</v>
      </c>
      <c r="AC41" s="111">
        <v>13246284.500606837</v>
      </c>
      <c r="AD41" s="121"/>
      <c r="AE41" s="109">
        <v>13646020.290440185</v>
      </c>
      <c r="AF41" s="110">
        <v>14093533.506341148</v>
      </c>
      <c r="AG41" s="111">
        <v>14675520.372870181</v>
      </c>
      <c r="AH41" s="52"/>
      <c r="AI41" s="52"/>
      <c r="AJ41" s="52"/>
      <c r="AK41" s="52"/>
      <c r="AL41" s="52"/>
    </row>
    <row r="42" spans="1:38" x14ac:dyDescent="0.3">
      <c r="A42" s="6" t="s">
        <v>79</v>
      </c>
      <c r="B42" s="6"/>
      <c r="C42" s="6"/>
      <c r="D42" s="6"/>
      <c r="E42" s="4"/>
      <c r="F42" s="5"/>
      <c r="G42" s="5"/>
      <c r="H42" s="5"/>
      <c r="I42" s="5"/>
      <c r="J42" s="5"/>
      <c r="K42" s="6"/>
      <c r="L42" s="5"/>
      <c r="M42" s="5"/>
      <c r="N42" s="5"/>
      <c r="O42" s="5"/>
      <c r="P42" s="4"/>
      <c r="Q42" s="4"/>
      <c r="R42" s="6"/>
      <c r="S42" s="4"/>
      <c r="T42" s="6"/>
      <c r="U42" s="4"/>
      <c r="V42" s="4"/>
      <c r="W42" s="4"/>
      <c r="X42" s="52"/>
      <c r="Y42" s="52"/>
      <c r="Z42" s="4"/>
      <c r="AA42" s="6"/>
      <c r="AB42" s="6"/>
      <c r="AC42" s="6"/>
      <c r="AD42" s="4"/>
      <c r="AE42" s="4"/>
      <c r="AF42" s="4"/>
      <c r="AG42" s="52"/>
      <c r="AH42" s="52"/>
      <c r="AI42" s="52"/>
      <c r="AJ42" s="52"/>
      <c r="AK42" s="52"/>
      <c r="AL42" s="52"/>
    </row>
    <row r="43" spans="1:38" x14ac:dyDescent="0.3">
      <c r="A43" s="6" t="s">
        <v>84</v>
      </c>
      <c r="B43" s="6"/>
      <c r="C43" s="6"/>
      <c r="D43" s="6"/>
      <c r="E43" s="6"/>
      <c r="F43" s="5"/>
      <c r="G43" s="5"/>
      <c r="H43" s="5"/>
      <c r="I43" s="5"/>
      <c r="J43" s="5"/>
      <c r="K43" s="6"/>
      <c r="L43" s="5"/>
      <c r="M43" s="5"/>
      <c r="N43" s="5"/>
      <c r="O43" s="5"/>
      <c r="P43" s="4"/>
      <c r="Q43" s="4"/>
      <c r="R43" s="6"/>
      <c r="S43" s="6"/>
      <c r="T43" s="6"/>
      <c r="U43" s="16"/>
      <c r="V43" s="16"/>
      <c r="W43" s="16"/>
      <c r="X43" s="52"/>
      <c r="Y43" s="52"/>
      <c r="Z43" s="4"/>
      <c r="AA43" s="6"/>
      <c r="AB43" s="6"/>
      <c r="AC43" s="6"/>
      <c r="AD43" s="16"/>
      <c r="AE43" s="16"/>
      <c r="AF43" s="16"/>
      <c r="AG43" s="52"/>
      <c r="AH43" s="52"/>
      <c r="AI43" s="52"/>
      <c r="AJ43" s="52"/>
      <c r="AK43" s="52"/>
      <c r="AL43" s="52"/>
    </row>
    <row r="44" spans="1:38" x14ac:dyDescent="0.3">
      <c r="A44" s="6"/>
      <c r="B44" s="6"/>
      <c r="C44" s="6"/>
      <c r="D44" s="6"/>
      <c r="E44" s="6"/>
      <c r="F44" s="6"/>
      <c r="G44" s="6"/>
      <c r="H44" s="6"/>
      <c r="I44" s="6"/>
      <c r="J44" s="6"/>
      <c r="K44" s="8"/>
      <c r="L44" s="6"/>
      <c r="M44" s="6"/>
      <c r="N44" s="6"/>
      <c r="O44" s="6"/>
      <c r="P44" s="6"/>
      <c r="Q44" s="6"/>
      <c r="R44" s="4"/>
      <c r="S44" s="4"/>
      <c r="T44" s="4"/>
      <c r="U44" s="16"/>
      <c r="V44" s="16"/>
      <c r="W44" s="16"/>
      <c r="X44" s="52"/>
      <c r="Y44" s="52"/>
      <c r="Z44" s="6"/>
      <c r="AA44" s="4"/>
      <c r="AB44" s="4"/>
      <c r="AC44" s="4"/>
      <c r="AD44" s="16"/>
      <c r="AE44" s="16"/>
      <c r="AF44" s="16"/>
      <c r="AG44" s="52"/>
      <c r="AH44" s="52"/>
      <c r="AI44" s="52"/>
      <c r="AJ44" s="52"/>
      <c r="AK44" s="52"/>
      <c r="AL44" s="52"/>
    </row>
    <row r="45" spans="1:38" ht="14.4" thickBot="1" x14ac:dyDescent="0.35">
      <c r="A45" s="6"/>
      <c r="B45" s="6"/>
      <c r="C45" s="6"/>
      <c r="D45" s="6"/>
      <c r="E45" s="6"/>
      <c r="F45" s="6"/>
      <c r="G45" s="6"/>
      <c r="H45" s="6"/>
      <c r="I45" s="6"/>
      <c r="J45" s="6"/>
      <c r="K45" s="6"/>
      <c r="L45" s="6"/>
      <c r="M45" s="6"/>
      <c r="N45" s="6"/>
      <c r="O45" s="6"/>
      <c r="P45" s="6"/>
      <c r="Q45" s="6"/>
      <c r="R45" s="6"/>
      <c r="S45" s="6"/>
      <c r="T45" s="6"/>
      <c r="U45" s="6"/>
      <c r="V45" s="6"/>
      <c r="W45" s="6"/>
      <c r="X45" s="52"/>
      <c r="Y45" s="52"/>
      <c r="Z45" s="6"/>
      <c r="AA45" s="6"/>
      <c r="AB45" s="6"/>
      <c r="AC45" s="6"/>
      <c r="AD45" s="6"/>
      <c r="AE45" s="6"/>
      <c r="AF45" s="6"/>
      <c r="AG45" s="52"/>
      <c r="AH45" s="52"/>
      <c r="AI45" s="52"/>
      <c r="AJ45" s="52"/>
      <c r="AK45" s="52"/>
      <c r="AL45" s="52"/>
    </row>
    <row r="46" spans="1:38" ht="21.6" customHeight="1" thickBot="1" x14ac:dyDescent="0.35">
      <c r="A46" s="744" t="s">
        <v>238</v>
      </c>
      <c r="B46" s="745"/>
      <c r="C46" s="745"/>
      <c r="D46" s="745"/>
      <c r="E46" s="745"/>
      <c r="F46" s="745"/>
      <c r="G46" s="745"/>
      <c r="H46" s="745"/>
      <c r="I46" s="745"/>
      <c r="J46" s="745"/>
      <c r="K46" s="745"/>
      <c r="L46" s="745"/>
      <c r="M46" s="745"/>
      <c r="N46" s="745"/>
      <c r="O46" s="746"/>
      <c r="P46" s="6"/>
      <c r="Q46" s="744" t="s">
        <v>239</v>
      </c>
      <c r="R46" s="745"/>
      <c r="S46" s="745"/>
      <c r="T46" s="745"/>
      <c r="U46" s="745"/>
      <c r="V46" s="745"/>
      <c r="W46" s="745"/>
      <c r="X46" s="745"/>
      <c r="Y46" s="745"/>
      <c r="Z46" s="745"/>
      <c r="AA46" s="745"/>
      <c r="AB46" s="745"/>
      <c r="AC46" s="745"/>
      <c r="AD46" s="745"/>
      <c r="AE46" s="745"/>
      <c r="AF46" s="745"/>
      <c r="AG46" s="746"/>
      <c r="AH46" s="52"/>
      <c r="AI46" s="52"/>
      <c r="AJ46" s="52"/>
      <c r="AK46" s="52"/>
      <c r="AL46" s="52"/>
    </row>
    <row r="47" spans="1:38" ht="14.4" thickBot="1" x14ac:dyDescent="0.35">
      <c r="B47" s="6"/>
      <c r="C47" s="6"/>
      <c r="D47" s="6"/>
      <c r="E47" s="6"/>
      <c r="F47" s="6"/>
      <c r="G47" s="6"/>
      <c r="H47" s="6"/>
      <c r="I47" s="6"/>
      <c r="J47" s="6"/>
      <c r="K47" s="6"/>
      <c r="L47" s="6"/>
      <c r="M47" s="6"/>
      <c r="N47" s="6"/>
      <c r="O47" s="6"/>
      <c r="P47" s="6"/>
      <c r="Q47" s="6"/>
      <c r="R47" s="6"/>
      <c r="S47" s="6"/>
      <c r="T47" s="6"/>
      <c r="U47" s="6"/>
      <c r="V47" s="6"/>
      <c r="W47" s="6"/>
      <c r="X47" s="52"/>
      <c r="Y47" s="52"/>
      <c r="Z47" s="6"/>
      <c r="AA47" s="6"/>
      <c r="AB47" s="6"/>
      <c r="AC47" s="6"/>
      <c r="AD47" s="6"/>
      <c r="AE47" s="6"/>
      <c r="AF47" s="6"/>
      <c r="AG47" s="52"/>
      <c r="AH47" s="52"/>
      <c r="AI47" s="52"/>
      <c r="AJ47" s="52"/>
      <c r="AK47" s="52"/>
      <c r="AL47" s="52"/>
    </row>
    <row r="48" spans="1:38" ht="15.75" customHeight="1" thickBot="1" x14ac:dyDescent="0.35">
      <c r="A48" s="6" t="s">
        <v>86</v>
      </c>
      <c r="B48" s="6"/>
      <c r="C48" s="735" t="s">
        <v>106</v>
      </c>
      <c r="D48" s="736"/>
      <c r="E48" s="736"/>
      <c r="F48" s="737"/>
      <c r="G48" s="6"/>
      <c r="H48" s="735" t="s">
        <v>106</v>
      </c>
      <c r="I48" s="736"/>
      <c r="J48" s="737"/>
      <c r="K48" s="6"/>
      <c r="L48" s="735" t="s">
        <v>107</v>
      </c>
      <c r="M48" s="736"/>
      <c r="N48" s="736"/>
      <c r="O48" s="737"/>
      <c r="P48"/>
      <c r="Q48" s="735" t="s">
        <v>111</v>
      </c>
      <c r="R48" s="736"/>
      <c r="S48" s="736"/>
      <c r="T48" s="737"/>
      <c r="U48" s="6"/>
      <c r="V48" s="735" t="s">
        <v>111</v>
      </c>
      <c r="W48" s="736"/>
      <c r="X48" s="737"/>
      <c r="Y48" s="52"/>
      <c r="Z48" s="763" t="s">
        <v>112</v>
      </c>
      <c r="AA48" s="761"/>
      <c r="AB48" s="761"/>
      <c r="AC48" s="762"/>
      <c r="AD48" s="6"/>
      <c r="AE48" s="763" t="s">
        <v>112</v>
      </c>
      <c r="AF48" s="761"/>
      <c r="AG48" s="762"/>
      <c r="AH48" s="52"/>
      <c r="AI48" s="52"/>
      <c r="AJ48" s="52"/>
      <c r="AK48" s="52"/>
      <c r="AL48" s="52"/>
    </row>
    <row r="49" spans="1:43" ht="40.799999999999997" x14ac:dyDescent="0.3">
      <c r="A49" s="413"/>
      <c r="B49" s="453"/>
      <c r="C49" s="452">
        <v>2020</v>
      </c>
      <c r="D49" s="420">
        <v>2021</v>
      </c>
      <c r="E49" s="420">
        <v>2022</v>
      </c>
      <c r="F49" s="429">
        <v>2025</v>
      </c>
      <c r="G49"/>
      <c r="H49" s="437" t="s">
        <v>3</v>
      </c>
      <c r="I49" s="417" t="s">
        <v>4</v>
      </c>
      <c r="J49" s="438" t="s">
        <v>5</v>
      </c>
      <c r="K49"/>
      <c r="L49" s="437" t="s">
        <v>137</v>
      </c>
      <c r="M49" s="417" t="s">
        <v>7</v>
      </c>
      <c r="N49" s="417" t="s">
        <v>8</v>
      </c>
      <c r="O49" s="438" t="s">
        <v>9</v>
      </c>
      <c r="P49"/>
      <c r="Q49" s="452">
        <v>2020</v>
      </c>
      <c r="R49" s="420">
        <v>2021</v>
      </c>
      <c r="S49" s="420">
        <v>2022</v>
      </c>
      <c r="T49" s="429">
        <v>2025</v>
      </c>
      <c r="U49"/>
      <c r="V49" s="437" t="s">
        <v>3</v>
      </c>
      <c r="W49" s="417" t="s">
        <v>4</v>
      </c>
      <c r="X49" s="438" t="s">
        <v>5</v>
      </c>
      <c r="Y49" s="52"/>
      <c r="Z49" s="419">
        <v>2020</v>
      </c>
      <c r="AA49" s="420">
        <v>2021</v>
      </c>
      <c r="AB49" s="420">
        <v>2022</v>
      </c>
      <c r="AC49" s="451">
        <v>2025</v>
      </c>
      <c r="AD49"/>
      <c r="AE49" s="417" t="s">
        <v>3</v>
      </c>
      <c r="AF49" s="417" t="s">
        <v>4</v>
      </c>
      <c r="AG49" s="418" t="s">
        <v>5</v>
      </c>
      <c r="AH49" s="52"/>
      <c r="AI49" s="52"/>
      <c r="AJ49" s="52"/>
      <c r="AK49" s="52"/>
      <c r="AL49" s="52"/>
    </row>
    <row r="50" spans="1:43" ht="15" thickBot="1" x14ac:dyDescent="0.35">
      <c r="A50" s="433" t="s">
        <v>10</v>
      </c>
      <c r="B50" s="454" t="s">
        <v>11</v>
      </c>
      <c r="C50" s="439" t="s">
        <v>110</v>
      </c>
      <c r="D50" s="436" t="s">
        <v>110</v>
      </c>
      <c r="E50" s="436" t="s">
        <v>110</v>
      </c>
      <c r="F50" s="445" t="s">
        <v>110</v>
      </c>
      <c r="G50"/>
      <c r="H50" s="439" t="s">
        <v>110</v>
      </c>
      <c r="I50" s="435" t="s">
        <v>110</v>
      </c>
      <c r="J50" s="370" t="s">
        <v>110</v>
      </c>
      <c r="K50"/>
      <c r="L50" s="440" t="s">
        <v>13</v>
      </c>
      <c r="M50" s="441" t="s">
        <v>13</v>
      </c>
      <c r="N50" s="441" t="s">
        <v>13</v>
      </c>
      <c r="O50" s="442" t="s">
        <v>13</v>
      </c>
      <c r="P50"/>
      <c r="Q50" s="439" t="s">
        <v>110</v>
      </c>
      <c r="R50" s="436" t="s">
        <v>110</v>
      </c>
      <c r="S50" s="436" t="s">
        <v>110</v>
      </c>
      <c r="T50" s="445" t="s">
        <v>110</v>
      </c>
      <c r="U50"/>
      <c r="V50" s="439" t="s">
        <v>110</v>
      </c>
      <c r="W50" s="435" t="s">
        <v>110</v>
      </c>
      <c r="X50" s="370" t="s">
        <v>110</v>
      </c>
      <c r="Y50" s="52"/>
      <c r="Z50" s="411" t="s">
        <v>110</v>
      </c>
      <c r="AA50" s="412" t="s">
        <v>110</v>
      </c>
      <c r="AB50" s="412" t="s">
        <v>110</v>
      </c>
      <c r="AC50" s="428" t="s">
        <v>110</v>
      </c>
      <c r="AD50"/>
      <c r="AE50" s="411" t="s">
        <v>110</v>
      </c>
      <c r="AF50" s="411" t="s">
        <v>110</v>
      </c>
      <c r="AG50" s="292" t="s">
        <v>110</v>
      </c>
      <c r="AH50" s="52"/>
      <c r="AI50" s="52"/>
      <c r="AJ50" s="52"/>
      <c r="AK50" s="52"/>
      <c r="AL50" s="52"/>
    </row>
    <row r="51" spans="1:43" ht="14.4" x14ac:dyDescent="0.3">
      <c r="A51" s="32" t="s">
        <v>87</v>
      </c>
      <c r="B51" s="18"/>
      <c r="C51" s="202">
        <v>26.765250210327398</v>
      </c>
      <c r="D51" s="203">
        <v>42.165071678247898</v>
      </c>
      <c r="E51" s="202">
        <v>57.5004285402146</v>
      </c>
      <c r="F51" s="480">
        <v>82.985597590534084</v>
      </c>
      <c r="G51" s="121"/>
      <c r="H51" s="180">
        <v>123.38430277354121</v>
      </c>
      <c r="I51" s="181">
        <v>134.41094129437997</v>
      </c>
      <c r="J51" s="182">
        <v>148.1763012273565</v>
      </c>
      <c r="K51" s="41"/>
      <c r="L51" s="87">
        <v>0.36369810963413829</v>
      </c>
      <c r="M51" s="87">
        <v>8.255865644550231E-2</v>
      </c>
      <c r="N51" s="94">
        <v>0.10125116118955768</v>
      </c>
      <c r="O51" s="88">
        <v>0.12293651654095883</v>
      </c>
      <c r="P51" s="121"/>
      <c r="Q51" s="550">
        <v>3.6792436565649125E-4</v>
      </c>
      <c r="R51" s="551">
        <v>4.3810896161879635E-4</v>
      </c>
      <c r="S51" s="552">
        <v>3.2088445799180031E-4</v>
      </c>
      <c r="T51" s="553">
        <v>2.316735715905395E-4</v>
      </c>
      <c r="U51" s="562"/>
      <c r="V51" s="87">
        <v>3.335117156256786E-4</v>
      </c>
      <c r="W51" s="94">
        <v>3.5049129713032976E-4</v>
      </c>
      <c r="X51" s="88">
        <v>3.7364572845153328E-4</v>
      </c>
      <c r="Y51" s="554"/>
      <c r="Z51" s="522">
        <v>72746.609653236432</v>
      </c>
      <c r="AA51" s="203">
        <v>96243.344401012757</v>
      </c>
      <c r="AB51" s="202">
        <v>179193.56051106699</v>
      </c>
      <c r="AC51" s="523">
        <v>358200.53630114987</v>
      </c>
      <c r="AD51" s="121"/>
      <c r="AE51" s="103">
        <v>369954.92809620895</v>
      </c>
      <c r="AF51" s="104">
        <v>383492.94945374754</v>
      </c>
      <c r="AG51" s="105">
        <v>396568.96879680746</v>
      </c>
      <c r="AH51" s="52"/>
      <c r="AI51" s="216"/>
      <c r="AJ51" s="217"/>
      <c r="AK51" s="217"/>
      <c r="AL51" s="217"/>
      <c r="AN51" s="217"/>
      <c r="AO51" s="217"/>
      <c r="AP51" s="217"/>
      <c r="AQ51" s="217"/>
    </row>
    <row r="52" spans="1:43" ht="14.4" x14ac:dyDescent="0.3">
      <c r="A52" s="32" t="s">
        <v>88</v>
      </c>
      <c r="B52" s="18"/>
      <c r="C52" s="202">
        <v>52.889138740417444</v>
      </c>
      <c r="D52" s="203">
        <v>85.503144904673945</v>
      </c>
      <c r="E52" s="202">
        <v>121.53434567028698</v>
      </c>
      <c r="F52" s="480">
        <v>188.49981581825071</v>
      </c>
      <c r="G52" s="121"/>
      <c r="H52" s="180">
        <v>280.07585188043424</v>
      </c>
      <c r="I52" s="181">
        <v>305.64581965569209</v>
      </c>
      <c r="J52" s="182">
        <v>336.09020796967388</v>
      </c>
      <c r="K52" s="41"/>
      <c r="L52" s="87">
        <v>0.42140205258863439</v>
      </c>
      <c r="M52" s="87">
        <v>8.2412869138660971E-2</v>
      </c>
      <c r="N52" s="94">
        <v>0.10149240262478432</v>
      </c>
      <c r="O52" s="88">
        <v>0.12261020506509657</v>
      </c>
      <c r="P52" s="121"/>
      <c r="Q52" s="550">
        <v>8.3443307816368878E-5</v>
      </c>
      <c r="R52" s="551">
        <v>1.3210687012435042E-4</v>
      </c>
      <c r="S52" s="552">
        <v>1.7606632236485579E-4</v>
      </c>
      <c r="T52" s="553">
        <v>2.3917975320755333E-4</v>
      </c>
      <c r="U52" s="562"/>
      <c r="V52" s="87">
        <v>3.394825758743893E-4</v>
      </c>
      <c r="W52" s="94">
        <v>3.6248037460516821E-4</v>
      </c>
      <c r="X52" s="88">
        <v>3.8722624715982479E-4</v>
      </c>
      <c r="Y52" s="554"/>
      <c r="Z52" s="522">
        <v>633833.19914412964</v>
      </c>
      <c r="AA52" s="203">
        <v>647227.08837315568</v>
      </c>
      <c r="AB52" s="202">
        <v>690275.93714620685</v>
      </c>
      <c r="AC52" s="523">
        <v>788109.41683126485</v>
      </c>
      <c r="AD52" s="121"/>
      <c r="AE52" s="103">
        <v>825008.0321767797</v>
      </c>
      <c r="AF52" s="104">
        <v>843206.53218430607</v>
      </c>
      <c r="AG52" s="105">
        <v>867942.73486051976</v>
      </c>
      <c r="AH52" s="52"/>
      <c r="AI52" s="217"/>
      <c r="AJ52" s="217"/>
      <c r="AK52" s="217"/>
      <c r="AL52" s="217"/>
      <c r="AN52" s="217"/>
      <c r="AO52" s="217"/>
      <c r="AP52" s="217"/>
      <c r="AQ52" s="217"/>
    </row>
    <row r="53" spans="1:43" ht="14.4" x14ac:dyDescent="0.3">
      <c r="A53" s="32" t="s">
        <v>89</v>
      </c>
      <c r="B53" s="18"/>
      <c r="C53" s="202">
        <v>146.93929412114406</v>
      </c>
      <c r="D53" s="203">
        <v>205.21938084862072</v>
      </c>
      <c r="E53" s="202">
        <v>287.42896556495589</v>
      </c>
      <c r="F53" s="480">
        <v>502.43342552470995</v>
      </c>
      <c r="G53" s="121"/>
      <c r="H53" s="180">
        <v>746.16581276653812</v>
      </c>
      <c r="I53" s="181">
        <v>816.40794824240891</v>
      </c>
      <c r="J53" s="182">
        <v>899.44477628925915</v>
      </c>
      <c r="K53" s="41"/>
      <c r="L53" s="87">
        <v>0.40059366896237125</v>
      </c>
      <c r="M53" s="87">
        <v>8.2309236040566836E-2</v>
      </c>
      <c r="N53" s="94">
        <v>0.10195977075144724</v>
      </c>
      <c r="O53" s="88">
        <v>0.12351583019625423</v>
      </c>
      <c r="P53" s="121"/>
      <c r="Q53" s="550">
        <v>3.7166337954962957E-4</v>
      </c>
      <c r="R53" s="551">
        <v>5.172029223145274E-4</v>
      </c>
      <c r="S53" s="552">
        <v>7.2056653904705879E-4</v>
      </c>
      <c r="T53" s="553">
        <v>1.2305186056147427E-3</v>
      </c>
      <c r="U53" s="562"/>
      <c r="V53" s="87">
        <v>1.7854114410814045E-3</v>
      </c>
      <c r="W53" s="94">
        <v>1.8776146577386675E-3</v>
      </c>
      <c r="X53" s="88">
        <v>2.0005196802662696E-3</v>
      </c>
      <c r="Y53" s="554"/>
      <c r="Z53" s="522">
        <v>395355.85749449045</v>
      </c>
      <c r="AA53" s="203">
        <v>396786.97082809662</v>
      </c>
      <c r="AB53" s="202">
        <v>398893.02373806795</v>
      </c>
      <c r="AC53" s="523">
        <v>408310.30366558675</v>
      </c>
      <c r="AD53" s="121"/>
      <c r="AE53" s="103">
        <v>417923.73208642233</v>
      </c>
      <c r="AF53" s="104">
        <v>434811.23503033456</v>
      </c>
      <c r="AG53" s="105">
        <v>449605.56257539184</v>
      </c>
      <c r="AH53" s="52"/>
      <c r="AI53" s="217"/>
      <c r="AJ53" s="217"/>
      <c r="AK53" s="217"/>
      <c r="AL53" s="217"/>
      <c r="AN53" s="217"/>
      <c r="AO53" s="217"/>
      <c r="AP53" s="217"/>
      <c r="AQ53" s="217"/>
    </row>
    <row r="54" spans="1:43" ht="14.4" x14ac:dyDescent="0.3">
      <c r="A54" s="32" t="s">
        <v>90</v>
      </c>
      <c r="B54" s="18"/>
      <c r="C54" s="202">
        <v>4620.5712949845602</v>
      </c>
      <c r="D54" s="203">
        <v>6135.3635598720884</v>
      </c>
      <c r="E54" s="202">
        <v>8122.5231346117689</v>
      </c>
      <c r="F54" s="480">
        <v>13022.398066290712</v>
      </c>
      <c r="G54" s="121"/>
      <c r="H54" s="180">
        <v>19349.374109165256</v>
      </c>
      <c r="I54" s="181">
        <v>21153.751638913465</v>
      </c>
      <c r="J54" s="182">
        <v>23250.174730462251</v>
      </c>
      <c r="K54" s="41"/>
      <c r="L54" s="87">
        <v>0.32388619767157034</v>
      </c>
      <c r="M54" s="87">
        <v>8.2418461723649639E-2</v>
      </c>
      <c r="N54" s="94">
        <v>0.10189265179693496</v>
      </c>
      <c r="O54" s="88">
        <v>0.1229154335159468</v>
      </c>
      <c r="P54" s="121"/>
      <c r="Q54" s="550">
        <v>1.0994764835267453E-2</v>
      </c>
      <c r="R54" s="551">
        <v>1.4396576907492884E-2</v>
      </c>
      <c r="S54" s="552">
        <v>1.86359617569479E-2</v>
      </c>
      <c r="T54" s="553">
        <v>2.8144146788378135E-2</v>
      </c>
      <c r="U54" s="562"/>
      <c r="V54" s="87">
        <v>4.0541475507965295E-2</v>
      </c>
      <c r="W54" s="94">
        <v>4.2913540553794954E-2</v>
      </c>
      <c r="X54" s="88">
        <v>4.5484488344298531E-2</v>
      </c>
      <c r="Y54" s="554"/>
      <c r="Z54" s="522">
        <v>420251.94392183312</v>
      </c>
      <c r="AA54" s="203">
        <v>426168.22035513591</v>
      </c>
      <c r="AB54" s="202">
        <v>435852.10361271066</v>
      </c>
      <c r="AC54" s="523">
        <v>462703.60100836994</v>
      </c>
      <c r="AD54" s="121"/>
      <c r="AE54" s="103">
        <v>477273.55422383756</v>
      </c>
      <c r="AF54" s="104">
        <v>492938.85719813406</v>
      </c>
      <c r="AG54" s="105">
        <v>511167.11601696303</v>
      </c>
      <c r="AH54" s="52"/>
      <c r="AI54" s="217"/>
      <c r="AJ54" s="217"/>
      <c r="AK54" s="217"/>
      <c r="AL54" s="217"/>
      <c r="AN54" s="217"/>
      <c r="AO54" s="217"/>
      <c r="AP54" s="217"/>
      <c r="AQ54" s="217"/>
    </row>
    <row r="55" spans="1:43" ht="14.4" x14ac:dyDescent="0.3">
      <c r="A55" s="32" t="s">
        <v>91</v>
      </c>
      <c r="B55" s="18"/>
      <c r="C55" s="202">
        <v>3100.7274575220126</v>
      </c>
      <c r="D55" s="203">
        <v>4147.9967425032701</v>
      </c>
      <c r="E55" s="202">
        <v>5592.5994590544497</v>
      </c>
      <c r="F55" s="480">
        <v>9206.5196258645628</v>
      </c>
      <c r="G55" s="121"/>
      <c r="H55" s="180">
        <v>13654.14264543597</v>
      </c>
      <c r="I55" s="181">
        <v>14894.683092757832</v>
      </c>
      <c r="J55" s="182">
        <v>16378.015471452965</v>
      </c>
      <c r="K55" s="41"/>
      <c r="L55" s="87">
        <v>0.34826515212723574</v>
      </c>
      <c r="M55" s="87">
        <v>8.2016268189400554E-2</v>
      </c>
      <c r="N55" s="94">
        <v>0.10099958890676919</v>
      </c>
      <c r="O55" s="88">
        <v>0.12210412462045572</v>
      </c>
      <c r="P55" s="121"/>
      <c r="Q55" s="550">
        <v>3.9794164744150623E-3</v>
      </c>
      <c r="R55" s="551">
        <v>5.2183929429363216E-3</v>
      </c>
      <c r="S55" s="552">
        <v>6.8945441548365566E-3</v>
      </c>
      <c r="T55" s="553">
        <v>1.0760208171285852E-2</v>
      </c>
      <c r="U55" s="562"/>
      <c r="V55" s="87">
        <v>1.543347581518905E-2</v>
      </c>
      <c r="W55" s="94">
        <v>1.634309502130192E-2</v>
      </c>
      <c r="X55" s="88">
        <v>1.7310834534186664E-2</v>
      </c>
      <c r="Y55" s="554"/>
      <c r="Z55" s="522">
        <v>779191.49138010014</v>
      </c>
      <c r="AA55" s="203">
        <v>794880.10731695616</v>
      </c>
      <c r="AB55" s="202">
        <v>811163.04913809476</v>
      </c>
      <c r="AC55" s="523">
        <v>855607.94729163474</v>
      </c>
      <c r="AD55" s="121"/>
      <c r="AE55" s="103">
        <v>884709.49829707656</v>
      </c>
      <c r="AF55" s="104">
        <v>911374.68596638518</v>
      </c>
      <c r="AG55" s="105">
        <v>946113.57061431662</v>
      </c>
      <c r="AH55" s="52"/>
      <c r="AI55" s="217"/>
      <c r="AJ55" s="217"/>
      <c r="AK55" s="217"/>
      <c r="AL55" s="217"/>
      <c r="AN55" s="217"/>
      <c r="AO55" s="217"/>
      <c r="AP55" s="217"/>
      <c r="AQ55" s="217"/>
    </row>
    <row r="56" spans="1:43" ht="14.4" x14ac:dyDescent="0.3">
      <c r="A56" s="32" t="s">
        <v>92</v>
      </c>
      <c r="B56" s="18"/>
      <c r="C56" s="202">
        <v>93244.339271598379</v>
      </c>
      <c r="D56" s="203">
        <v>97594.693421214717</v>
      </c>
      <c r="E56" s="202">
        <v>106626.06212102773</v>
      </c>
      <c r="F56" s="480">
        <v>116645.01530093022</v>
      </c>
      <c r="G56" s="121"/>
      <c r="H56" s="180">
        <v>129114.30162862875</v>
      </c>
      <c r="I56" s="181">
        <v>133861.81373825157</v>
      </c>
      <c r="J56" s="182">
        <v>139985.35438891058</v>
      </c>
      <c r="K56" s="41"/>
      <c r="L56" s="87">
        <v>9.2539546805418871E-2</v>
      </c>
      <c r="M56" s="87">
        <v>2.0520265164293949E-2</v>
      </c>
      <c r="N56" s="94">
        <v>2.7917131423383701E-2</v>
      </c>
      <c r="O56" s="88">
        <v>3.7154087648834988E-2</v>
      </c>
      <c r="P56" s="121"/>
      <c r="Q56" s="550">
        <v>0.10871596833919303</v>
      </c>
      <c r="R56" s="551">
        <v>0.11250059393438717</v>
      </c>
      <c r="S56" s="552">
        <v>0.1203677642434003</v>
      </c>
      <c r="T56" s="553">
        <v>0.12460551253493465</v>
      </c>
      <c r="U56" s="562"/>
      <c r="V56" s="87">
        <v>0.13489348454297606</v>
      </c>
      <c r="W56" s="94">
        <v>0.13424170729350837</v>
      </c>
      <c r="X56" s="88">
        <v>0.13377006586756257</v>
      </c>
      <c r="Y56" s="554"/>
      <c r="Z56" s="522">
        <v>857687.6120044915</v>
      </c>
      <c r="AA56" s="203">
        <v>867503.80605220713</v>
      </c>
      <c r="AB56" s="202">
        <v>885835.69522330794</v>
      </c>
      <c r="AC56" s="523">
        <v>936114.40559844719</v>
      </c>
      <c r="AD56" s="121"/>
      <c r="AE56" s="103">
        <v>957157.43474247563</v>
      </c>
      <c r="AF56" s="104">
        <v>997170.07804119925</v>
      </c>
      <c r="AG56" s="105">
        <v>1046462.4763472971</v>
      </c>
      <c r="AH56" s="52"/>
      <c r="AI56" s="217"/>
      <c r="AJ56" s="217"/>
      <c r="AK56" s="217"/>
      <c r="AL56" s="217"/>
      <c r="AN56" s="217"/>
      <c r="AO56" s="217"/>
      <c r="AP56" s="217"/>
      <c r="AQ56" s="217"/>
    </row>
    <row r="57" spans="1:43" ht="14.4" x14ac:dyDescent="0.3">
      <c r="A57" s="32" t="s">
        <v>93</v>
      </c>
      <c r="B57" s="18"/>
      <c r="C57" s="202">
        <v>21.172540611363253</v>
      </c>
      <c r="D57" s="203">
        <v>36.287999752556921</v>
      </c>
      <c r="E57" s="202">
        <v>65.419971767229555</v>
      </c>
      <c r="F57" s="480">
        <v>346.87849708311217</v>
      </c>
      <c r="G57" s="121"/>
      <c r="H57" s="180">
        <v>514.90347644043527</v>
      </c>
      <c r="I57" s="181">
        <v>562.06101356215891</v>
      </c>
      <c r="J57" s="182">
        <v>617.74302139112797</v>
      </c>
      <c r="K57" s="41"/>
      <c r="L57" s="87">
        <v>0.80279905790673789</v>
      </c>
      <c r="M57" s="87">
        <v>8.2205381024896163E-2</v>
      </c>
      <c r="N57" s="94">
        <v>0.10133950257371183</v>
      </c>
      <c r="O57" s="88">
        <v>0.12234427036840723</v>
      </c>
      <c r="P57" s="121"/>
      <c r="Q57" s="550">
        <v>3.3953509970239904E-5</v>
      </c>
      <c r="R57" s="551">
        <v>5.7342252838920374E-5</v>
      </c>
      <c r="S57" s="552">
        <v>1.0083796969875623E-4</v>
      </c>
      <c r="T57" s="553">
        <v>5.0118705024672654E-4</v>
      </c>
      <c r="U57" s="562"/>
      <c r="V57" s="87">
        <v>7.2553347727552227E-4</v>
      </c>
      <c r="W57" s="94">
        <v>7.6179044897078984E-4</v>
      </c>
      <c r="X57" s="88">
        <v>8.153314909264684E-4</v>
      </c>
      <c r="Y57" s="554"/>
      <c r="Z57" s="522">
        <v>623574.42956327309</v>
      </c>
      <c r="AA57" s="203">
        <v>632831.77684862202</v>
      </c>
      <c r="AB57" s="202">
        <v>648763.27798611426</v>
      </c>
      <c r="AC57" s="523">
        <v>692113.84634209785</v>
      </c>
      <c r="AD57" s="121"/>
      <c r="AE57" s="103">
        <v>709689.4803172535</v>
      </c>
      <c r="AF57" s="104">
        <v>737815.7790262748</v>
      </c>
      <c r="AG57" s="105">
        <v>757658.72932147037</v>
      </c>
      <c r="AH57" s="52"/>
      <c r="AI57" s="217"/>
      <c r="AJ57" s="217"/>
      <c r="AK57" s="217"/>
      <c r="AL57" s="217"/>
      <c r="AN57" s="217"/>
      <c r="AO57" s="217"/>
      <c r="AP57" s="217"/>
      <c r="AQ57" s="217"/>
    </row>
    <row r="58" spans="1:43" ht="14.4" x14ac:dyDescent="0.3">
      <c r="A58" s="32" t="s">
        <v>94</v>
      </c>
      <c r="B58" s="18"/>
      <c r="C58" s="202">
        <v>67957.590346363446</v>
      </c>
      <c r="D58" s="203">
        <v>74479.180068132264</v>
      </c>
      <c r="E58" s="202">
        <v>84874.362889198557</v>
      </c>
      <c r="F58" s="480">
        <v>103218.34736886864</v>
      </c>
      <c r="G58" s="121"/>
      <c r="H58" s="180">
        <v>104798.80019072852</v>
      </c>
      <c r="I58" s="181">
        <v>108842.87140026627</v>
      </c>
      <c r="J58" s="182">
        <v>113774.49636715649</v>
      </c>
      <c r="K58" s="41"/>
      <c r="L58" s="87">
        <v>0.13957166031576818</v>
      </c>
      <c r="M58" s="87">
        <v>3.043763155224033E-3</v>
      </c>
      <c r="N58" s="94">
        <v>1.06682388663355E-2</v>
      </c>
      <c r="O58" s="88">
        <v>1.966521527279963E-2</v>
      </c>
      <c r="P58" s="121"/>
      <c r="Q58" s="550">
        <v>1.9338612193392231E-2</v>
      </c>
      <c r="R58" s="551">
        <v>2.1071355746765812E-2</v>
      </c>
      <c r="S58" s="552">
        <v>2.3815421184664867E-2</v>
      </c>
      <c r="T58" s="553">
        <v>2.7934400441976853E-2</v>
      </c>
      <c r="U58" s="562"/>
      <c r="V58" s="87">
        <v>2.7439092926502123E-2</v>
      </c>
      <c r="W58" s="94">
        <v>2.7658570429692969E-2</v>
      </c>
      <c r="X58" s="88">
        <v>2.7497686929371008E-2</v>
      </c>
      <c r="Y58" s="554"/>
      <c r="Z58" s="522">
        <v>3514088.2741101626</v>
      </c>
      <c r="AA58" s="203">
        <v>3534617.3717162875</v>
      </c>
      <c r="AB58" s="202">
        <v>3563840.5145591348</v>
      </c>
      <c r="AC58" s="523">
        <v>3695026.4095793176</v>
      </c>
      <c r="AD58" s="121"/>
      <c r="AE58" s="103">
        <v>3819324.5116170845</v>
      </c>
      <c r="AF58" s="104">
        <v>3935231.2758513931</v>
      </c>
      <c r="AG58" s="105">
        <v>4137602.4339571246</v>
      </c>
      <c r="AH58" s="52"/>
      <c r="AI58" s="217"/>
      <c r="AJ58" s="217"/>
      <c r="AK58" s="217"/>
      <c r="AL58" s="217"/>
      <c r="AN58" s="217"/>
      <c r="AO58" s="217"/>
      <c r="AP58" s="217"/>
      <c r="AQ58" s="217"/>
    </row>
    <row r="59" spans="1:43" ht="14.4" x14ac:dyDescent="0.3">
      <c r="A59" s="32" t="s">
        <v>95</v>
      </c>
      <c r="B59" s="18"/>
      <c r="C59" s="202">
        <v>0</v>
      </c>
      <c r="D59" s="203">
        <v>0</v>
      </c>
      <c r="E59" s="202">
        <v>0</v>
      </c>
      <c r="F59" s="480">
        <v>0</v>
      </c>
      <c r="G59" s="121"/>
      <c r="H59" s="180">
        <v>0</v>
      </c>
      <c r="I59" s="181">
        <v>0</v>
      </c>
      <c r="J59" s="182">
        <v>0</v>
      </c>
      <c r="K59" s="41"/>
      <c r="L59" s="87">
        <v>0</v>
      </c>
      <c r="M59" s="87">
        <v>0</v>
      </c>
      <c r="N59" s="94">
        <v>0</v>
      </c>
      <c r="O59" s="88">
        <v>0</v>
      </c>
      <c r="P59" s="121"/>
      <c r="Q59" s="550">
        <v>0</v>
      </c>
      <c r="R59" s="551">
        <v>0</v>
      </c>
      <c r="S59" s="552">
        <v>0</v>
      </c>
      <c r="T59" s="553">
        <v>0</v>
      </c>
      <c r="U59" s="562"/>
      <c r="V59" s="87">
        <v>0</v>
      </c>
      <c r="W59" s="94">
        <v>0</v>
      </c>
      <c r="X59" s="88">
        <v>0</v>
      </c>
      <c r="Y59" s="554"/>
      <c r="Z59" s="522">
        <v>0</v>
      </c>
      <c r="AA59" s="203">
        <v>0</v>
      </c>
      <c r="AB59" s="202">
        <v>0</v>
      </c>
      <c r="AC59" s="523">
        <v>0</v>
      </c>
      <c r="AD59" s="121"/>
      <c r="AE59" s="103">
        <v>0</v>
      </c>
      <c r="AF59" s="104">
        <v>0</v>
      </c>
      <c r="AG59" s="105">
        <v>0</v>
      </c>
      <c r="AH59" s="52"/>
      <c r="AI59" s="217"/>
      <c r="AJ59" s="217"/>
      <c r="AK59" s="217"/>
      <c r="AL59" s="217"/>
      <c r="AN59" s="217"/>
      <c r="AO59" s="217"/>
      <c r="AP59" s="217"/>
      <c r="AQ59" s="217"/>
    </row>
    <row r="60" spans="1:43" ht="14.4" x14ac:dyDescent="0.3">
      <c r="A60" s="32" t="s">
        <v>96</v>
      </c>
      <c r="B60" s="18"/>
      <c r="C60" s="202">
        <v>6055.1059832537994</v>
      </c>
      <c r="D60" s="203">
        <v>7553.4715798514117</v>
      </c>
      <c r="E60" s="202">
        <v>9743.9547167455985</v>
      </c>
      <c r="F60" s="480">
        <v>18678.77759195786</v>
      </c>
      <c r="G60" s="121"/>
      <c r="H60" s="180">
        <v>27740.105322842355</v>
      </c>
      <c r="I60" s="181">
        <v>30300.55214352312</v>
      </c>
      <c r="J60" s="182">
        <v>33280.075065053679</v>
      </c>
      <c r="K60" s="41"/>
      <c r="L60" s="87">
        <v>0.28999687279385733</v>
      </c>
      <c r="M60" s="87">
        <v>8.231064746301997E-2</v>
      </c>
      <c r="N60" s="94">
        <v>0.10159109943612621</v>
      </c>
      <c r="O60" s="88">
        <v>0.12245042634980741</v>
      </c>
      <c r="P60" s="121"/>
      <c r="Q60" s="550">
        <v>2.2464651041497279E-3</v>
      </c>
      <c r="R60" s="551">
        <v>2.7587766929441193E-3</v>
      </c>
      <c r="S60" s="552">
        <v>3.5152358910645293E-3</v>
      </c>
      <c r="T60" s="553">
        <v>6.4588139041622415E-3</v>
      </c>
      <c r="U60" s="562"/>
      <c r="V60" s="87">
        <v>9.3505273129947213E-3</v>
      </c>
      <c r="W60" s="94">
        <v>9.8381523188963323E-3</v>
      </c>
      <c r="X60" s="88">
        <v>1.0382985253630643E-2</v>
      </c>
      <c r="Y60" s="554"/>
      <c r="Z60" s="522">
        <v>2695392.851671122</v>
      </c>
      <c r="AA60" s="203">
        <v>2737978.6117413063</v>
      </c>
      <c r="AB60" s="202">
        <v>2771920.5819199826</v>
      </c>
      <c r="AC60" s="523">
        <v>2891982.625466377</v>
      </c>
      <c r="AD60" s="121"/>
      <c r="AE60" s="103">
        <v>2966688.8715774417</v>
      </c>
      <c r="AF60" s="104">
        <v>3079902.725771409</v>
      </c>
      <c r="AG60" s="105">
        <v>3205251.1153684394</v>
      </c>
      <c r="AH60" s="52"/>
      <c r="AI60" s="217"/>
      <c r="AJ60" s="217"/>
      <c r="AK60" s="217"/>
      <c r="AL60" s="217"/>
      <c r="AN60" s="217"/>
      <c r="AO60" s="217"/>
      <c r="AP60" s="217"/>
      <c r="AQ60" s="217"/>
    </row>
    <row r="61" spans="1:43" ht="14.4" x14ac:dyDescent="0.3">
      <c r="A61" s="32" t="s">
        <v>97</v>
      </c>
      <c r="B61" s="18"/>
      <c r="C61" s="202">
        <v>117.37814604199255</v>
      </c>
      <c r="D61" s="203">
        <v>157.33052648086053</v>
      </c>
      <c r="E61" s="202">
        <v>217.53827369438628</v>
      </c>
      <c r="F61" s="480">
        <v>412.1734192427117</v>
      </c>
      <c r="G61" s="121"/>
      <c r="H61" s="180">
        <v>612.88973661689465</v>
      </c>
      <c r="I61" s="181">
        <v>669.56302509981003</v>
      </c>
      <c r="J61" s="182">
        <v>736.19359464989691</v>
      </c>
      <c r="K61" s="41"/>
      <c r="L61" s="87">
        <v>0.38268318653881894</v>
      </c>
      <c r="M61" s="87">
        <v>8.258118166563011E-2</v>
      </c>
      <c r="N61" s="94">
        <v>0.1019002874699444</v>
      </c>
      <c r="O61" s="88">
        <v>0.12300686386191262</v>
      </c>
      <c r="P61" s="121"/>
      <c r="Q61" s="550">
        <v>3.1919908207473448E-4</v>
      </c>
      <c r="R61" s="551">
        <v>4.2839979021979437E-4</v>
      </c>
      <c r="S61" s="552">
        <v>5.8659216127419575E-4</v>
      </c>
      <c r="T61" s="553">
        <v>1.0801113708392041E-3</v>
      </c>
      <c r="U61" s="562"/>
      <c r="V61" s="87">
        <v>1.5822213034469464E-3</v>
      </c>
      <c r="W61" s="94">
        <v>1.6476856168397523E-3</v>
      </c>
      <c r="X61" s="88">
        <v>1.7535162014298978E-3</v>
      </c>
      <c r="Y61" s="554"/>
      <c r="Z61" s="522">
        <v>367727.07890967763</v>
      </c>
      <c r="AA61" s="203">
        <v>367251.64221051714</v>
      </c>
      <c r="AB61" s="202">
        <v>370850.97288352705</v>
      </c>
      <c r="AC61" s="523">
        <v>381602.70354571781</v>
      </c>
      <c r="AD61" s="121"/>
      <c r="AE61" s="103">
        <v>387360.31127989769</v>
      </c>
      <c r="AF61" s="104">
        <v>406365.7643525629</v>
      </c>
      <c r="AG61" s="105">
        <v>419838.49025721621</v>
      </c>
      <c r="AH61" s="52"/>
      <c r="AI61" s="217"/>
      <c r="AJ61" s="217"/>
      <c r="AK61" s="217"/>
      <c r="AL61" s="217"/>
      <c r="AN61" s="217"/>
      <c r="AO61" s="217"/>
      <c r="AP61" s="217"/>
      <c r="AQ61" s="217"/>
    </row>
    <row r="62" spans="1:43" ht="14.4" x14ac:dyDescent="0.3">
      <c r="A62" s="32" t="s">
        <v>98</v>
      </c>
      <c r="B62" s="18"/>
      <c r="C62" s="202">
        <v>261.42815001692099</v>
      </c>
      <c r="D62" s="203">
        <v>358.9709051534702</v>
      </c>
      <c r="E62" s="202">
        <v>500.21671008494411</v>
      </c>
      <c r="F62" s="480">
        <v>882.50176480548384</v>
      </c>
      <c r="G62" s="121"/>
      <c r="H62" s="180">
        <v>1306.736627657715</v>
      </c>
      <c r="I62" s="181">
        <v>1419.4472550243904</v>
      </c>
      <c r="J62" s="182">
        <v>1562.4035328052951</v>
      </c>
      <c r="K62" s="41"/>
      <c r="L62" s="87">
        <v>0.39347424235144435</v>
      </c>
      <c r="M62" s="87">
        <v>8.1669281757594137E-2</v>
      </c>
      <c r="N62" s="94">
        <v>9.9716485183283687E-2</v>
      </c>
      <c r="O62" s="88">
        <v>0.1210255886113083</v>
      </c>
      <c r="P62" s="121"/>
      <c r="Q62" s="550">
        <v>3.2172570685416874E-3</v>
      </c>
      <c r="R62" s="551">
        <v>4.3309688036168885E-3</v>
      </c>
      <c r="S62" s="552">
        <v>5.9081054748902021E-3</v>
      </c>
      <c r="T62" s="553">
        <v>9.8531994736051655E-3</v>
      </c>
      <c r="U62" s="562"/>
      <c r="V62" s="87">
        <v>1.4259437388120912E-2</v>
      </c>
      <c r="W62" s="94">
        <v>1.4877499415731575E-2</v>
      </c>
      <c r="X62" s="88">
        <v>1.5849700560175803E-2</v>
      </c>
      <c r="Y62" s="554"/>
      <c r="Z62" s="522">
        <v>81258.085520477442</v>
      </c>
      <c r="AA62" s="203">
        <v>82884.666556287732</v>
      </c>
      <c r="AB62" s="202">
        <v>84666.178051643583</v>
      </c>
      <c r="AC62" s="523">
        <v>89564.995326597927</v>
      </c>
      <c r="AD62" s="121"/>
      <c r="AE62" s="103">
        <v>91640.125209029356</v>
      </c>
      <c r="AF62" s="104">
        <v>95408.994170314443</v>
      </c>
      <c r="AG62" s="105">
        <v>98576.217694043618</v>
      </c>
      <c r="AH62" s="52"/>
      <c r="AI62" s="217"/>
      <c r="AJ62" s="217"/>
      <c r="AK62" s="217"/>
      <c r="AL62" s="217"/>
      <c r="AN62" s="217"/>
      <c r="AO62" s="217"/>
      <c r="AP62" s="217"/>
      <c r="AQ62" s="217"/>
    </row>
    <row r="63" spans="1:43" ht="14.4" x14ac:dyDescent="0.3">
      <c r="A63" s="34" t="s">
        <v>74</v>
      </c>
      <c r="B63" s="20" t="s">
        <v>75</v>
      </c>
      <c r="C63" s="498">
        <v>175604.90687346438</v>
      </c>
      <c r="D63" s="498">
        <v>190796.18240039216</v>
      </c>
      <c r="E63" s="498">
        <v>216209.14101596011</v>
      </c>
      <c r="F63" s="499">
        <v>263186.53047397675</v>
      </c>
      <c r="G63" s="121"/>
      <c r="H63" s="106">
        <v>298240.87970493641</v>
      </c>
      <c r="I63" s="107">
        <v>312961.20801659109</v>
      </c>
      <c r="J63" s="108">
        <v>330968.16745736857</v>
      </c>
      <c r="K63" s="41"/>
      <c r="L63" s="91">
        <v>0.13319427200193146</v>
      </c>
      <c r="M63" s="91">
        <v>2.5323007076967663E-2</v>
      </c>
      <c r="N63" s="92">
        <v>3.5250312119975424E-2</v>
      </c>
      <c r="O63" s="93">
        <v>4.6898345078943082E-2</v>
      </c>
      <c r="P63" s="121"/>
      <c r="Q63" s="559">
        <v>1.6818609327989197E-2</v>
      </c>
      <c r="R63" s="560">
        <v>1.8026213878640101E-2</v>
      </c>
      <c r="S63" s="560">
        <v>1.9943183986963153E-2</v>
      </c>
      <c r="T63" s="561">
        <v>2.2768307147160948E-2</v>
      </c>
      <c r="U63" s="562"/>
      <c r="V63" s="91">
        <v>2.5048091935508963E-2</v>
      </c>
      <c r="W63" s="92">
        <v>2.540739979054003E-2</v>
      </c>
      <c r="X63" s="93">
        <v>2.5782787915436946E-2</v>
      </c>
      <c r="Y63" s="554"/>
      <c r="Z63" s="534">
        <v>10441107.433372995</v>
      </c>
      <c r="AA63" s="498">
        <v>10584373.606399585</v>
      </c>
      <c r="AB63" s="498">
        <v>10841254.894769857</v>
      </c>
      <c r="AC63" s="535">
        <v>11559336.790956561</v>
      </c>
      <c r="AD63" s="121"/>
      <c r="AE63" s="106">
        <v>11906730.47962351</v>
      </c>
      <c r="AF63" s="107">
        <v>12317718.877046062</v>
      </c>
      <c r="AG63" s="108">
        <v>12836787.41580959</v>
      </c>
      <c r="AH63" s="52"/>
      <c r="AI63" s="52"/>
      <c r="AJ63" s="52"/>
      <c r="AK63" s="52"/>
      <c r="AL63" s="52"/>
    </row>
    <row r="64" spans="1:43" x14ac:dyDescent="0.3">
      <c r="A64" s="6" t="s">
        <v>79</v>
      </c>
      <c r="B64" s="6"/>
      <c r="C64" s="6"/>
      <c r="D64" s="6"/>
      <c r="E64" s="6"/>
      <c r="F64" s="6"/>
      <c r="G64" s="6"/>
      <c r="H64" s="6"/>
      <c r="I64" s="6"/>
      <c r="J64" s="6"/>
      <c r="K64" s="6"/>
      <c r="L64" s="6"/>
      <c r="M64" s="6"/>
      <c r="N64" s="6"/>
      <c r="O64" s="6"/>
      <c r="P64" s="6"/>
      <c r="Q64" s="6"/>
      <c r="R64" s="6"/>
      <c r="S64" s="6"/>
      <c r="T64" s="6"/>
      <c r="U64" s="6"/>
      <c r="V64" s="6"/>
      <c r="W64" s="6"/>
      <c r="X64" s="52"/>
      <c r="Y64" s="52"/>
      <c r="Z64" s="52"/>
      <c r="AA64" s="52"/>
      <c r="AB64" s="52"/>
      <c r="AC64" s="52"/>
      <c r="AD64" s="52"/>
      <c r="AE64" s="52"/>
      <c r="AF64" s="52"/>
      <c r="AG64" s="52"/>
      <c r="AH64" s="52"/>
      <c r="AI64" s="52"/>
      <c r="AJ64" s="52"/>
      <c r="AK64" s="52"/>
      <c r="AL64" s="52"/>
    </row>
    <row r="65" spans="1:40" x14ac:dyDescent="0.3">
      <c r="A65" s="6" t="s">
        <v>84</v>
      </c>
      <c r="B65" s="6"/>
      <c r="C65" s="6"/>
      <c r="D65" s="6"/>
      <c r="E65" s="6"/>
      <c r="F65" s="6"/>
      <c r="G65" s="6"/>
      <c r="H65" s="6"/>
      <c r="I65" s="6"/>
      <c r="J65" s="6"/>
      <c r="K65" s="6"/>
      <c r="L65" s="6"/>
      <c r="M65" s="6"/>
      <c r="N65" s="6"/>
      <c r="O65" s="6"/>
      <c r="P65" s="6"/>
      <c r="Q65" s="6"/>
      <c r="R65" s="6"/>
      <c r="S65" s="6"/>
      <c r="T65" s="6"/>
      <c r="U65" s="6"/>
      <c r="V65" s="6"/>
      <c r="W65" s="6"/>
      <c r="X65" s="52"/>
      <c r="Y65" s="52"/>
      <c r="Z65" s="52"/>
      <c r="AA65" s="52"/>
      <c r="AB65" s="52"/>
      <c r="AC65" s="52"/>
      <c r="AD65" s="52"/>
      <c r="AE65" s="52"/>
      <c r="AF65" s="52"/>
      <c r="AG65" s="52"/>
      <c r="AH65" s="52"/>
      <c r="AI65" s="52"/>
      <c r="AJ65" s="52"/>
      <c r="AK65" s="52"/>
      <c r="AL65" s="52"/>
    </row>
    <row r="66" spans="1:40" x14ac:dyDescent="0.3">
      <c r="A66" s="10"/>
      <c r="B66" s="6"/>
      <c r="C66" s="6"/>
      <c r="D66" s="6"/>
      <c r="E66" s="6"/>
      <c r="F66" s="6"/>
      <c r="G66" s="6"/>
      <c r="H66" s="6"/>
      <c r="I66" s="6"/>
      <c r="J66" s="6"/>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row>
    <row r="67" spans="1:40" ht="14.4" thickBot="1" x14ac:dyDescent="0.35">
      <c r="A67" s="52"/>
      <c r="B67" s="52"/>
      <c r="C67" s="52"/>
      <c r="D67" s="52"/>
      <c r="E67" s="52"/>
      <c r="F67" s="52"/>
      <c r="G67" s="52"/>
      <c r="H67" s="52"/>
      <c r="I67" s="52"/>
      <c r="J67" s="52"/>
      <c r="K67" s="52"/>
      <c r="L67" s="52"/>
      <c r="M67" s="52"/>
      <c r="N67" s="52"/>
      <c r="O67" s="52"/>
      <c r="P67" s="56"/>
      <c r="Q67" s="56"/>
      <c r="R67" s="56"/>
      <c r="S67" s="56"/>
      <c r="T67" s="56"/>
      <c r="U67" s="52"/>
      <c r="V67" s="52"/>
      <c r="W67" s="52"/>
      <c r="X67" s="52"/>
      <c r="Y67" s="52"/>
      <c r="Z67" s="52"/>
      <c r="AA67" s="52"/>
      <c r="AB67" s="52"/>
      <c r="AC67" s="52"/>
      <c r="AD67" s="52"/>
      <c r="AE67" s="55"/>
      <c r="AF67" s="52"/>
      <c r="AG67" s="52"/>
      <c r="AH67" s="52"/>
      <c r="AI67" s="52"/>
      <c r="AJ67" s="52"/>
      <c r="AK67" s="52"/>
      <c r="AL67" s="52"/>
    </row>
    <row r="68" spans="1:40" ht="49.95" customHeight="1" thickBot="1" x14ac:dyDescent="0.35">
      <c r="A68" s="744" t="s">
        <v>241</v>
      </c>
      <c r="B68" s="745"/>
      <c r="C68" s="745"/>
      <c r="D68" s="745"/>
      <c r="E68" s="745"/>
      <c r="F68" s="745"/>
      <c r="G68" s="745"/>
      <c r="H68" s="745"/>
      <c r="I68" s="745"/>
      <c r="J68" s="745"/>
      <c r="K68" s="745"/>
      <c r="L68" s="745"/>
      <c r="M68" s="745"/>
      <c r="N68" s="745"/>
      <c r="O68" s="746"/>
      <c r="P68" s="52"/>
      <c r="Q68" s="744" t="s">
        <v>242</v>
      </c>
      <c r="R68" s="745"/>
      <c r="S68" s="745"/>
      <c r="T68" s="745"/>
      <c r="U68" s="745"/>
      <c r="V68" s="745"/>
      <c r="W68" s="745"/>
      <c r="X68" s="746"/>
      <c r="Y68" s="52"/>
      <c r="Z68" s="744" t="s">
        <v>241</v>
      </c>
      <c r="AA68" s="745"/>
      <c r="AB68" s="745"/>
      <c r="AC68" s="745"/>
      <c r="AD68" s="745"/>
      <c r="AE68" s="745"/>
      <c r="AF68" s="745"/>
      <c r="AG68" s="746"/>
      <c r="AH68" s="52"/>
      <c r="AI68" s="52"/>
      <c r="AJ68" s="52"/>
      <c r="AK68" s="52"/>
      <c r="AL68" s="52"/>
    </row>
    <row r="69" spans="1:40" ht="14.4" thickBot="1" x14ac:dyDescent="0.35">
      <c r="B69" s="6"/>
      <c r="C69" s="6"/>
      <c r="D69" s="6"/>
      <c r="E69" s="6"/>
      <c r="F69" s="6"/>
      <c r="G69" s="6"/>
      <c r="H69" s="6"/>
      <c r="I69" s="6"/>
      <c r="J69" s="6"/>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row>
    <row r="70" spans="1:40" ht="15" thickBot="1" x14ac:dyDescent="0.35">
      <c r="A70" s="6" t="s">
        <v>86</v>
      </c>
      <c r="B70" s="6"/>
      <c r="C70" s="735" t="s">
        <v>106</v>
      </c>
      <c r="D70" s="736"/>
      <c r="E70" s="736"/>
      <c r="F70" s="737"/>
      <c r="G70" s="6"/>
      <c r="H70" s="735" t="s">
        <v>106</v>
      </c>
      <c r="I70" s="736"/>
      <c r="J70" s="737"/>
      <c r="K70" s="6"/>
      <c r="L70" s="735" t="s">
        <v>107</v>
      </c>
      <c r="M70" s="736"/>
      <c r="N70" s="736"/>
      <c r="O70" s="737"/>
      <c r="P70"/>
      <c r="Q70" s="735" t="s">
        <v>111</v>
      </c>
      <c r="R70" s="736"/>
      <c r="S70" s="736"/>
      <c r="T70" s="737"/>
      <c r="U70" s="6"/>
      <c r="V70" s="735" t="s">
        <v>111</v>
      </c>
      <c r="W70" s="736"/>
      <c r="X70" s="737"/>
      <c r="Y70" s="52"/>
      <c r="Z70" s="735" t="s">
        <v>112</v>
      </c>
      <c r="AA70" s="736"/>
      <c r="AB70" s="736"/>
      <c r="AC70" s="737"/>
      <c r="AD70" s="6"/>
      <c r="AE70" s="735" t="s">
        <v>112</v>
      </c>
      <c r="AF70" s="736"/>
      <c r="AG70" s="737"/>
      <c r="AH70" s="52"/>
      <c r="AI70" s="52"/>
      <c r="AJ70" s="52"/>
      <c r="AK70" s="52"/>
      <c r="AL70" s="52"/>
    </row>
    <row r="71" spans="1:40" ht="40.799999999999997" x14ac:dyDescent="0.3">
      <c r="A71" s="413"/>
      <c r="B71" s="453"/>
      <c r="C71" s="452">
        <v>2020</v>
      </c>
      <c r="D71" s="420">
        <v>2021</v>
      </c>
      <c r="E71" s="420">
        <v>2022</v>
      </c>
      <c r="F71" s="429">
        <v>2025</v>
      </c>
      <c r="G71"/>
      <c r="H71" s="437" t="s">
        <v>3</v>
      </c>
      <c r="I71" s="417" t="s">
        <v>4</v>
      </c>
      <c r="J71" s="438" t="s">
        <v>5</v>
      </c>
      <c r="K71"/>
      <c r="L71" s="437" t="s">
        <v>137</v>
      </c>
      <c r="M71" s="417" t="s">
        <v>7</v>
      </c>
      <c r="N71" s="417" t="s">
        <v>8</v>
      </c>
      <c r="O71" s="438" t="s">
        <v>9</v>
      </c>
      <c r="P71"/>
      <c r="Q71" s="452">
        <v>2020</v>
      </c>
      <c r="R71" s="420">
        <v>2021</v>
      </c>
      <c r="S71" s="420">
        <v>2022</v>
      </c>
      <c r="T71" s="429">
        <v>2025</v>
      </c>
      <c r="U71"/>
      <c r="V71" s="437" t="s">
        <v>3</v>
      </c>
      <c r="W71" s="417" t="s">
        <v>4</v>
      </c>
      <c r="X71" s="438" t="s">
        <v>5</v>
      </c>
      <c r="Y71" s="52"/>
      <c r="Z71" s="452">
        <v>2020</v>
      </c>
      <c r="AA71" s="420">
        <v>2021</v>
      </c>
      <c r="AB71" s="420">
        <v>2022</v>
      </c>
      <c r="AC71" s="429">
        <v>2025</v>
      </c>
      <c r="AD71"/>
      <c r="AE71" s="437" t="s">
        <v>3</v>
      </c>
      <c r="AF71" s="417" t="s">
        <v>4</v>
      </c>
      <c r="AG71" s="438" t="s">
        <v>5</v>
      </c>
      <c r="AH71" s="52"/>
      <c r="AI71" s="52"/>
      <c r="AJ71" s="52"/>
      <c r="AK71" s="52"/>
      <c r="AL71" s="52"/>
    </row>
    <row r="72" spans="1:40" ht="15" thickBot="1" x14ac:dyDescent="0.35">
      <c r="A72" s="433" t="s">
        <v>10</v>
      </c>
      <c r="B72" s="454" t="s">
        <v>11</v>
      </c>
      <c r="C72" s="439" t="s">
        <v>110</v>
      </c>
      <c r="D72" s="436" t="s">
        <v>110</v>
      </c>
      <c r="E72" s="436" t="s">
        <v>110</v>
      </c>
      <c r="F72" s="445" t="s">
        <v>110</v>
      </c>
      <c r="G72"/>
      <c r="H72" s="439" t="s">
        <v>110</v>
      </c>
      <c r="I72" s="435" t="s">
        <v>110</v>
      </c>
      <c r="J72" s="370" t="s">
        <v>110</v>
      </c>
      <c r="K72"/>
      <c r="L72" s="440" t="s">
        <v>13</v>
      </c>
      <c r="M72" s="441" t="s">
        <v>13</v>
      </c>
      <c r="N72" s="441" t="s">
        <v>13</v>
      </c>
      <c r="O72" s="442" t="s">
        <v>13</v>
      </c>
      <c r="P72"/>
      <c r="Q72" s="439" t="s">
        <v>110</v>
      </c>
      <c r="R72" s="436" t="s">
        <v>110</v>
      </c>
      <c r="S72" s="436" t="s">
        <v>110</v>
      </c>
      <c r="T72" s="445" t="s">
        <v>110</v>
      </c>
      <c r="U72"/>
      <c r="V72" s="439" t="s">
        <v>110</v>
      </c>
      <c r="W72" s="435" t="s">
        <v>110</v>
      </c>
      <c r="X72" s="370" t="s">
        <v>110</v>
      </c>
      <c r="Y72" s="52"/>
      <c r="Z72" s="439" t="s">
        <v>110</v>
      </c>
      <c r="AA72" s="436" t="s">
        <v>110</v>
      </c>
      <c r="AB72" s="436" t="s">
        <v>110</v>
      </c>
      <c r="AC72" s="445" t="s">
        <v>110</v>
      </c>
      <c r="AD72"/>
      <c r="AE72" s="439" t="s">
        <v>110</v>
      </c>
      <c r="AF72" s="435" t="s">
        <v>110</v>
      </c>
      <c r="AG72" s="370" t="s">
        <v>110</v>
      </c>
      <c r="AH72" s="52"/>
      <c r="AI72" s="52"/>
      <c r="AJ72" s="52"/>
      <c r="AK72" s="52"/>
      <c r="AL72" s="52"/>
    </row>
    <row r="73" spans="1:40" ht="14.4" x14ac:dyDescent="0.3">
      <c r="A73" s="32" t="s">
        <v>113</v>
      </c>
      <c r="B73" s="18"/>
      <c r="C73" s="202">
        <v>171318.11450690965</v>
      </c>
      <c r="D73" s="203">
        <v>186291.88424800624</v>
      </c>
      <c r="E73" s="202">
        <v>211297.87589302965</v>
      </c>
      <c r="F73" s="480">
        <v>257568.44236915631</v>
      </c>
      <c r="G73" s="121"/>
      <c r="H73" s="180">
        <v>292072.36642628972</v>
      </c>
      <c r="I73" s="181">
        <v>306488.23432746582</v>
      </c>
      <c r="J73" s="182">
        <v>324122.75599737704</v>
      </c>
      <c r="K73" s="41"/>
      <c r="L73" s="87">
        <v>0.13423017189376574</v>
      </c>
      <c r="M73" s="87">
        <v>2.5461981060202143E-2</v>
      </c>
      <c r="N73" s="94">
        <v>3.5390631666622596E-2</v>
      </c>
      <c r="O73" s="88">
        <v>4.7040243419322669E-2</v>
      </c>
      <c r="P73" s="121"/>
      <c r="Q73" s="550">
        <v>1.6704606835927435E-2</v>
      </c>
      <c r="R73" s="551">
        <v>1.792809408504038E-2</v>
      </c>
      <c r="S73" s="552">
        <v>1.9860805045576545E-2</v>
      </c>
      <c r="T73" s="553">
        <v>2.272258701141195E-2</v>
      </c>
      <c r="U73" s="562"/>
      <c r="V73" s="87">
        <v>2.50250411154158E-2</v>
      </c>
      <c r="W73" s="94">
        <v>2.5384018312896352E-2</v>
      </c>
      <c r="X73" s="88">
        <v>2.5759060982173159E-2</v>
      </c>
      <c r="Y73" s="554"/>
      <c r="Z73" s="522">
        <v>10255740.598362794</v>
      </c>
      <c r="AA73" s="203">
        <v>10391059.047567837</v>
      </c>
      <c r="AB73" s="202">
        <v>10638938.119987765</v>
      </c>
      <c r="AC73" s="523">
        <v>11335348.490019992</v>
      </c>
      <c r="AD73" s="121"/>
      <c r="AE73" s="180">
        <v>11671204.258136814</v>
      </c>
      <c r="AF73" s="181">
        <v>12074062.922171563</v>
      </c>
      <c r="AG73" s="182">
        <v>12582863.801661471</v>
      </c>
      <c r="AH73" s="52"/>
      <c r="AI73" s="52"/>
      <c r="AJ73" s="52"/>
      <c r="AK73" s="52"/>
      <c r="AL73" s="52"/>
    </row>
    <row r="74" spans="1:40" ht="14.4" x14ac:dyDescent="0.3">
      <c r="A74" s="32" t="s">
        <v>114</v>
      </c>
      <c r="B74" s="18"/>
      <c r="C74" s="202">
        <v>4286.7923665546987</v>
      </c>
      <c r="D74" s="203">
        <v>4504.2981523859507</v>
      </c>
      <c r="E74" s="202">
        <v>4911.2651229304811</v>
      </c>
      <c r="F74" s="480">
        <v>5618.0881048204355</v>
      </c>
      <c r="G74" s="121"/>
      <c r="H74" s="180">
        <v>6168.5132786466656</v>
      </c>
      <c r="I74" s="181">
        <v>6472.9736891253224</v>
      </c>
      <c r="J74" s="182">
        <v>6845.4114599915438</v>
      </c>
      <c r="K74" s="41"/>
      <c r="L74" s="87">
        <v>9.0350806446717558E-2</v>
      </c>
      <c r="M74" s="87">
        <v>1.8869100906956149E-2</v>
      </c>
      <c r="N74" s="94">
        <v>2.8733918426689486E-2</v>
      </c>
      <c r="O74" s="88">
        <v>4.0308632722890758E-2</v>
      </c>
      <c r="P74" s="121"/>
      <c r="Q74" s="550">
        <v>2.3125994282196003E-2</v>
      </c>
      <c r="R74" s="551">
        <v>2.3300356577417754E-2</v>
      </c>
      <c r="S74" s="552">
        <v>2.4275125620305912E-2</v>
      </c>
      <c r="T74" s="553">
        <v>2.5082060452842322E-2</v>
      </c>
      <c r="U74" s="562"/>
      <c r="V74" s="87">
        <v>2.6190346194617652E-2</v>
      </c>
      <c r="W74" s="94">
        <v>2.6566039366693911E-2</v>
      </c>
      <c r="X74" s="88">
        <v>2.6958546108273741E-2</v>
      </c>
      <c r="Y74" s="554"/>
      <c r="Z74" s="522">
        <v>185366.83501020187</v>
      </c>
      <c r="AA74" s="203">
        <v>193314.55883174884</v>
      </c>
      <c r="AB74" s="202">
        <v>202316.77478209441</v>
      </c>
      <c r="AC74" s="523">
        <v>223988.30093656795</v>
      </c>
      <c r="AD74" s="121"/>
      <c r="AE74" s="180">
        <v>235526.22148669229</v>
      </c>
      <c r="AF74" s="181">
        <v>243655.95487449851</v>
      </c>
      <c r="AG74" s="182">
        <v>253923.61414811781</v>
      </c>
      <c r="AH74" s="52"/>
      <c r="AI74" s="52"/>
      <c r="AJ74" s="52"/>
      <c r="AK74" s="52"/>
      <c r="AL74" s="52"/>
    </row>
    <row r="75" spans="1:40" ht="14.4" x14ac:dyDescent="0.3">
      <c r="A75" s="34" t="s">
        <v>74</v>
      </c>
      <c r="B75" s="20" t="s">
        <v>75</v>
      </c>
      <c r="C75" s="498">
        <v>175604.90687346435</v>
      </c>
      <c r="D75" s="498">
        <v>190796.18240039219</v>
      </c>
      <c r="E75" s="498">
        <v>216209.14101596014</v>
      </c>
      <c r="F75" s="499">
        <v>263186.53047397675</v>
      </c>
      <c r="G75" s="121"/>
      <c r="H75" s="106">
        <v>298240.87970493641</v>
      </c>
      <c r="I75" s="107">
        <v>312961.20801659115</v>
      </c>
      <c r="J75" s="108">
        <v>330968.16745736857</v>
      </c>
      <c r="K75" s="121"/>
      <c r="L75" s="91">
        <v>0.13319427200193124</v>
      </c>
      <c r="M75" s="91">
        <v>2.5323007076967663E-2</v>
      </c>
      <c r="N75" s="92">
        <v>3.5250312119975424E-2</v>
      </c>
      <c r="O75" s="93">
        <v>4.6898345078943082E-2</v>
      </c>
      <c r="P75" s="121"/>
      <c r="Q75" s="559">
        <v>1.681860932798919E-2</v>
      </c>
      <c r="R75" s="560">
        <v>1.8026213878640101E-2</v>
      </c>
      <c r="S75" s="560">
        <v>1.994318398696315E-2</v>
      </c>
      <c r="T75" s="561">
        <v>2.2768307147160948E-2</v>
      </c>
      <c r="U75" s="562"/>
      <c r="V75" s="91">
        <v>2.504809193550897E-2</v>
      </c>
      <c r="W75" s="92">
        <v>2.5407399790540037E-2</v>
      </c>
      <c r="X75" s="93">
        <v>2.578278791543695E-2</v>
      </c>
      <c r="Y75" s="554"/>
      <c r="Z75" s="534">
        <v>10441107.433372997</v>
      </c>
      <c r="AA75" s="498">
        <v>10584373.606399586</v>
      </c>
      <c r="AB75" s="498">
        <v>10841254.89476986</v>
      </c>
      <c r="AC75" s="535">
        <v>11559336.790956561</v>
      </c>
      <c r="AD75" s="121"/>
      <c r="AE75" s="106">
        <v>11906730.479623506</v>
      </c>
      <c r="AF75" s="107">
        <v>12317718.877046062</v>
      </c>
      <c r="AG75" s="108">
        <v>12836787.415809589</v>
      </c>
      <c r="AH75" s="52"/>
      <c r="AI75" s="52"/>
      <c r="AJ75" s="52"/>
      <c r="AK75" s="52"/>
      <c r="AL75" s="52"/>
    </row>
    <row r="76" spans="1:40" ht="14.4" x14ac:dyDescent="0.3">
      <c r="A76" s="19" t="s">
        <v>115</v>
      </c>
      <c r="B76" s="62"/>
      <c r="C76" s="118">
        <v>0.97558842493140796</v>
      </c>
      <c r="D76" s="119">
        <v>0.97639209497948165</v>
      </c>
      <c r="E76" s="119">
        <v>0.97728465549674448</v>
      </c>
      <c r="F76" s="120">
        <v>0.97865358802860192</v>
      </c>
      <c r="G76" s="121"/>
      <c r="H76" s="118">
        <v>0.97931700951006617</v>
      </c>
      <c r="I76" s="119">
        <v>0.97931700951006628</v>
      </c>
      <c r="J76" s="120">
        <v>0.97931700951006628</v>
      </c>
      <c r="K76"/>
      <c r="L76"/>
      <c r="M76"/>
      <c r="N76"/>
      <c r="O76"/>
      <c r="P76"/>
      <c r="Q76"/>
      <c r="R76"/>
      <c r="S76"/>
      <c r="T76"/>
      <c r="U76"/>
      <c r="V76"/>
      <c r="W76"/>
      <c r="X76"/>
      <c r="Y76"/>
      <c r="Z76"/>
      <c r="AA76"/>
      <c r="AB76"/>
      <c r="AC76"/>
      <c r="AD76"/>
      <c r="AE76"/>
      <c r="AF76"/>
      <c r="AG76"/>
      <c r="AH76"/>
      <c r="AI76"/>
      <c r="AJ76"/>
      <c r="AK76"/>
      <c r="AL76"/>
      <c r="AM76"/>
      <c r="AN76"/>
    </row>
    <row r="77" spans="1:40" s="76" customFormat="1" ht="12" x14ac:dyDescent="0.25">
      <c r="A77" s="6" t="s">
        <v>79</v>
      </c>
      <c r="B77" s="51"/>
      <c r="C77" s="51"/>
      <c r="D77" s="51"/>
      <c r="E77" s="51"/>
      <c r="F77" s="51"/>
      <c r="G77" s="51"/>
      <c r="H77" s="51"/>
      <c r="I77" s="51"/>
      <c r="J77" s="51"/>
      <c r="K77" s="51"/>
      <c r="L77" s="77"/>
      <c r="M77" s="77"/>
      <c r="N77" s="77"/>
      <c r="O77" s="51"/>
      <c r="P77" s="51"/>
      <c r="Q77" s="51"/>
      <c r="R77" s="51"/>
      <c r="S77" s="51"/>
      <c r="T77" s="51"/>
      <c r="U77" s="51"/>
      <c r="V77" s="51"/>
      <c r="W77" s="51"/>
      <c r="X77" s="51"/>
      <c r="Y77" s="51"/>
      <c r="Z77" s="51"/>
      <c r="AA77" s="51"/>
      <c r="AB77" s="51"/>
      <c r="AC77" s="51"/>
      <c r="AD77" s="51"/>
      <c r="AE77" s="51"/>
      <c r="AF77" s="51"/>
      <c r="AG77" s="51"/>
      <c r="AH77" s="51"/>
      <c r="AI77" s="51"/>
      <c r="AJ77" s="51"/>
      <c r="AK77" s="51"/>
      <c r="AL77" s="51"/>
    </row>
    <row r="78" spans="1:40" ht="14.4" thickBot="1" x14ac:dyDescent="0.35">
      <c r="A78" s="52"/>
      <c r="B78" s="52"/>
      <c r="C78" s="52"/>
      <c r="D78" s="52"/>
      <c r="E78" s="52"/>
      <c r="F78" s="52"/>
      <c r="G78" s="52"/>
      <c r="H78" s="52"/>
      <c r="I78" s="52"/>
      <c r="J78" s="52"/>
      <c r="K78" s="52"/>
      <c r="L78" s="26"/>
      <c r="M78" s="26"/>
      <c r="N78" s="26"/>
      <c r="O78" s="52"/>
      <c r="P78" s="52"/>
      <c r="Q78" s="52"/>
      <c r="R78" s="52"/>
      <c r="S78" s="52"/>
      <c r="T78" s="52"/>
      <c r="U78" s="52"/>
      <c r="V78" s="52"/>
      <c r="W78" s="52"/>
      <c r="X78" s="52"/>
      <c r="Y78" s="52"/>
      <c r="Z78" s="52"/>
      <c r="AA78" s="52"/>
      <c r="AB78" s="52"/>
      <c r="AC78" s="52"/>
      <c r="AD78" s="52"/>
      <c r="AE78" s="52"/>
      <c r="AF78" s="52"/>
      <c r="AG78" s="52"/>
      <c r="AH78" s="52"/>
      <c r="AI78" s="52"/>
      <c r="AJ78" s="52"/>
      <c r="AK78" s="52"/>
      <c r="AL78" s="52"/>
    </row>
    <row r="79" spans="1:40" ht="21.6" thickBot="1" x14ac:dyDescent="0.35">
      <c r="A79" s="52"/>
      <c r="B79" s="52"/>
      <c r="C79" s="52"/>
      <c r="D79" s="52"/>
      <c r="E79" s="52"/>
      <c r="F79" s="52"/>
      <c r="G79" s="52"/>
      <c r="H79" s="52"/>
      <c r="I79" s="52"/>
      <c r="J79" s="52"/>
      <c r="K79" s="52"/>
      <c r="L79" s="26"/>
      <c r="M79" s="26"/>
      <c r="N79" s="26"/>
      <c r="O79" s="52"/>
      <c r="P79" s="52"/>
      <c r="Q79" s="744" t="s">
        <v>243</v>
      </c>
      <c r="R79" s="745"/>
      <c r="S79" s="745"/>
      <c r="T79" s="745"/>
      <c r="U79" s="745"/>
      <c r="V79" s="745"/>
      <c r="W79" s="745"/>
      <c r="X79" s="745"/>
      <c r="Y79" s="745"/>
      <c r="Z79" s="745"/>
      <c r="AA79" s="745"/>
      <c r="AB79" s="745"/>
      <c r="AC79" s="745"/>
      <c r="AD79" s="745"/>
      <c r="AE79" s="745"/>
      <c r="AF79" s="745"/>
      <c r="AG79" s="745"/>
      <c r="AH79" s="52"/>
      <c r="AI79" s="52"/>
      <c r="AJ79" s="52"/>
      <c r="AK79" s="52"/>
      <c r="AL79" s="52"/>
    </row>
    <row r="80" spans="1:40" ht="21.6" customHeight="1" thickBot="1" x14ac:dyDescent="0.35">
      <c r="A80" s="744" t="s">
        <v>244</v>
      </c>
      <c r="B80" s="745"/>
      <c r="C80" s="745"/>
      <c r="D80" s="745"/>
      <c r="E80" s="745"/>
      <c r="F80" s="745"/>
      <c r="G80" s="745"/>
      <c r="H80" s="745"/>
      <c r="I80" s="745"/>
      <c r="J80" s="745"/>
      <c r="K80" s="745"/>
      <c r="L80" s="745"/>
      <c r="M80" s="745"/>
      <c r="N80" s="745"/>
      <c r="O80" s="746"/>
      <c r="P80" s="52"/>
      <c r="AH80" s="52"/>
      <c r="AI80" s="52"/>
      <c r="AJ80" s="52"/>
      <c r="AK80" s="52"/>
      <c r="AL80" s="52"/>
    </row>
    <row r="81" spans="1:38" ht="14.4" thickBot="1" x14ac:dyDescent="0.35">
      <c r="B81" s="6"/>
      <c r="C81" s="6"/>
      <c r="D81" s="6"/>
      <c r="E81" s="6"/>
      <c r="F81" s="6"/>
      <c r="G81" s="6"/>
      <c r="H81" s="6"/>
      <c r="I81" s="6"/>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row>
    <row r="82" spans="1:38" ht="15.75" customHeight="1" thickBot="1" x14ac:dyDescent="0.35">
      <c r="A82" s="6"/>
      <c r="B82" s="6"/>
      <c r="C82" s="741" t="s">
        <v>116</v>
      </c>
      <c r="D82" s="742"/>
      <c r="E82" s="742"/>
      <c r="F82" s="743"/>
      <c r="G82" s="6"/>
      <c r="H82" s="735" t="s">
        <v>116</v>
      </c>
      <c r="I82" s="736"/>
      <c r="J82" s="737"/>
      <c r="K82" s="6"/>
      <c r="L82" s="735" t="s">
        <v>117</v>
      </c>
      <c r="M82" s="736"/>
      <c r="N82" s="736"/>
      <c r="O82" s="737"/>
      <c r="P82"/>
      <c r="Q82" s="735" t="s">
        <v>118</v>
      </c>
      <c r="R82" s="736"/>
      <c r="S82" s="736"/>
      <c r="T82" s="737"/>
      <c r="U82" s="6"/>
      <c r="V82" s="735" t="s">
        <v>118</v>
      </c>
      <c r="W82" s="736"/>
      <c r="X82" s="737"/>
      <c r="Y82" s="52"/>
      <c r="Z82" s="735" t="s">
        <v>119</v>
      </c>
      <c r="AA82" s="736"/>
      <c r="AB82" s="736"/>
      <c r="AC82" s="737"/>
      <c r="AD82" s="6"/>
      <c r="AE82" s="735" t="s">
        <v>119</v>
      </c>
      <c r="AF82" s="736"/>
      <c r="AG82" s="737"/>
      <c r="AH82" s="52"/>
      <c r="AI82" s="52"/>
      <c r="AJ82" s="52"/>
      <c r="AK82" s="52"/>
      <c r="AL82" s="52"/>
    </row>
    <row r="83" spans="1:38" ht="40.799999999999997" x14ac:dyDescent="0.3">
      <c r="A83" s="413"/>
      <c r="B83" s="414"/>
      <c r="C83" s="419">
        <v>2020</v>
      </c>
      <c r="D83" s="420">
        <v>2021</v>
      </c>
      <c r="E83" s="420">
        <v>2022</v>
      </c>
      <c r="F83" s="429">
        <v>2025</v>
      </c>
      <c r="G83"/>
      <c r="H83" s="437" t="s">
        <v>3</v>
      </c>
      <c r="I83" s="417" t="s">
        <v>4</v>
      </c>
      <c r="J83" s="438" t="s">
        <v>5</v>
      </c>
      <c r="K83"/>
      <c r="L83" s="437" t="s">
        <v>137</v>
      </c>
      <c r="M83" s="417" t="s">
        <v>7</v>
      </c>
      <c r="N83" s="417" t="s">
        <v>8</v>
      </c>
      <c r="O83" s="438" t="s">
        <v>9</v>
      </c>
      <c r="P83"/>
      <c r="Q83" s="443">
        <v>2020</v>
      </c>
      <c r="R83" s="409">
        <v>2021</v>
      </c>
      <c r="S83" s="409">
        <v>2022</v>
      </c>
      <c r="T83" s="425">
        <v>2025</v>
      </c>
      <c r="U83"/>
      <c r="V83" s="437" t="s">
        <v>3</v>
      </c>
      <c r="W83" s="417" t="s">
        <v>4</v>
      </c>
      <c r="X83" s="438" t="s">
        <v>5</v>
      </c>
      <c r="Y83" s="52"/>
      <c r="Z83" s="443">
        <v>2020</v>
      </c>
      <c r="AA83" s="409">
        <v>2021</v>
      </c>
      <c r="AB83" s="409">
        <v>2022</v>
      </c>
      <c r="AC83" s="425">
        <v>2025</v>
      </c>
      <c r="AD83"/>
      <c r="AE83" s="437" t="s">
        <v>3</v>
      </c>
      <c r="AF83" s="417" t="s">
        <v>4</v>
      </c>
      <c r="AG83" s="438" t="s">
        <v>5</v>
      </c>
      <c r="AH83" s="52"/>
      <c r="AI83" s="52"/>
      <c r="AJ83" s="52"/>
      <c r="AK83" s="52"/>
      <c r="AL83" s="52"/>
    </row>
    <row r="84" spans="1:38" ht="15" thickBot="1" x14ac:dyDescent="0.35">
      <c r="A84" s="433" t="s">
        <v>10</v>
      </c>
      <c r="B84" s="434" t="s">
        <v>11</v>
      </c>
      <c r="C84" s="435" t="s">
        <v>110</v>
      </c>
      <c r="D84" s="436" t="s">
        <v>110</v>
      </c>
      <c r="E84" s="436" t="s">
        <v>110</v>
      </c>
      <c r="F84" s="445" t="s">
        <v>110</v>
      </c>
      <c r="G84"/>
      <c r="H84" s="439" t="s">
        <v>83</v>
      </c>
      <c r="I84" s="435" t="s">
        <v>83</v>
      </c>
      <c r="J84" s="370" t="s">
        <v>83</v>
      </c>
      <c r="K84"/>
      <c r="L84" s="440" t="s">
        <v>13</v>
      </c>
      <c r="M84" s="441" t="s">
        <v>13</v>
      </c>
      <c r="N84" s="441" t="s">
        <v>13</v>
      </c>
      <c r="O84" s="442" t="s">
        <v>13</v>
      </c>
      <c r="P84"/>
      <c r="Q84" s="439" t="s">
        <v>13</v>
      </c>
      <c r="R84" s="436" t="s">
        <v>13</v>
      </c>
      <c r="S84" s="436" t="s">
        <v>13</v>
      </c>
      <c r="T84" s="445" t="s">
        <v>13</v>
      </c>
      <c r="U84"/>
      <c r="V84" s="439" t="s">
        <v>13</v>
      </c>
      <c r="W84" s="435" t="s">
        <v>13</v>
      </c>
      <c r="X84" s="370" t="s">
        <v>13</v>
      </c>
      <c r="Y84" s="52"/>
      <c r="Z84" s="439" t="s">
        <v>110</v>
      </c>
      <c r="AA84" s="436" t="s">
        <v>110</v>
      </c>
      <c r="AB84" s="436" t="s">
        <v>110</v>
      </c>
      <c r="AC84" s="445" t="s">
        <v>110</v>
      </c>
      <c r="AD84"/>
      <c r="AE84" s="439" t="s">
        <v>83</v>
      </c>
      <c r="AF84" s="435" t="s">
        <v>83</v>
      </c>
      <c r="AG84" s="370" t="s">
        <v>83</v>
      </c>
      <c r="AH84" s="52"/>
      <c r="AI84" s="52"/>
      <c r="AJ84" s="52"/>
      <c r="AK84" s="52"/>
      <c r="AL84" s="52"/>
    </row>
    <row r="85" spans="1:38" ht="14.4" x14ac:dyDescent="0.3">
      <c r="A85" s="32" t="s">
        <v>60</v>
      </c>
      <c r="B85" s="18" t="s">
        <v>61</v>
      </c>
      <c r="C85" s="202">
        <v>2950</v>
      </c>
      <c r="D85" s="203">
        <v>3045.637630686404</v>
      </c>
      <c r="E85" s="202">
        <v>3156.427071968129</v>
      </c>
      <c r="F85" s="480">
        <v>3565.0538817631377</v>
      </c>
      <c r="G85" s="121"/>
      <c r="H85" s="103">
        <v>4419.2658970429966</v>
      </c>
      <c r="I85" s="104">
        <v>5304.381309827234</v>
      </c>
      <c r="J85" s="105">
        <v>6540.5724885160043</v>
      </c>
      <c r="K85" s="121"/>
      <c r="L85" s="87">
        <v>3.6376435648634908E-2</v>
      </c>
      <c r="M85" s="87">
        <v>4.3894974811565346E-2</v>
      </c>
      <c r="N85" s="94">
        <v>8.2713938069639781E-2</v>
      </c>
      <c r="O85" s="88">
        <v>0.12904157154329754</v>
      </c>
      <c r="P85" s="121"/>
      <c r="Q85" s="550">
        <v>5.8708605668191917E-3</v>
      </c>
      <c r="R85" s="551">
        <v>5.8815691024300754E-3</v>
      </c>
      <c r="S85" s="552">
        <v>6.0505206995587488E-3</v>
      </c>
      <c r="T85" s="553">
        <v>6.5898346151048457E-3</v>
      </c>
      <c r="U85" s="121"/>
      <c r="V85" s="87">
        <v>8.9756339713850022E-3</v>
      </c>
      <c r="W85" s="94">
        <v>9.0793887209866045E-3</v>
      </c>
      <c r="X85" s="88">
        <v>9.0713552246031084E-3</v>
      </c>
      <c r="Y85" s="554"/>
      <c r="Z85" s="522">
        <v>502481.70032733347</v>
      </c>
      <c r="AA85" s="203">
        <v>517827.3990571741</v>
      </c>
      <c r="AB85" s="202">
        <v>521678.5841586031</v>
      </c>
      <c r="AC85" s="523">
        <v>540992.92167234712</v>
      </c>
      <c r="AD85" s="121"/>
      <c r="AE85" s="103">
        <v>492362.53518491832</v>
      </c>
      <c r="AF85" s="104">
        <v>584222.29434525606</v>
      </c>
      <c r="AG85" s="105">
        <v>721013.82060056727</v>
      </c>
      <c r="AH85" s="32" t="s">
        <v>255</v>
      </c>
      <c r="AI85" s="481">
        <v>2.1880439440012701E-2</v>
      </c>
      <c r="AJ85" s="32" t="s">
        <v>255</v>
      </c>
      <c r="AK85" s="481">
        <v>2.6555522830118278E-2</v>
      </c>
      <c r="AL85" s="52"/>
    </row>
    <row r="86" spans="1:38" ht="14.4" x14ac:dyDescent="0.3">
      <c r="A86" s="32" t="s">
        <v>54</v>
      </c>
      <c r="B86" s="18" t="s">
        <v>55</v>
      </c>
      <c r="C86" s="202">
        <v>13650.000000000002</v>
      </c>
      <c r="D86" s="203">
        <v>14054.671800325326</v>
      </c>
      <c r="E86" s="202">
        <v>14499.427243234444</v>
      </c>
      <c r="F86" s="480">
        <v>16239.255950039475</v>
      </c>
      <c r="G86" s="121"/>
      <c r="H86" s="103">
        <v>19205.613775763501</v>
      </c>
      <c r="I86" s="104">
        <v>23902.543226998841</v>
      </c>
      <c r="J86" s="105">
        <v>29383.231363639115</v>
      </c>
      <c r="K86" s="121"/>
      <c r="L86" s="87">
        <v>3.1644669418664284E-2</v>
      </c>
      <c r="M86" s="87">
        <v>3.4123512931684363E-2</v>
      </c>
      <c r="N86" s="94">
        <v>8.0377664466177778E-2</v>
      </c>
      <c r="O86" s="88">
        <v>0.12591780127523977</v>
      </c>
      <c r="P86" s="121"/>
      <c r="Q86" s="550">
        <v>6.2484463281330237E-3</v>
      </c>
      <c r="R86" s="551">
        <v>6.2495687933637476E-3</v>
      </c>
      <c r="S86" s="552">
        <v>6.3415003191944208E-3</v>
      </c>
      <c r="T86" s="553">
        <v>6.7890448443254422E-3</v>
      </c>
      <c r="U86" s="121"/>
      <c r="V86" s="87">
        <v>1.0187240252041685E-2</v>
      </c>
      <c r="W86" s="94">
        <v>9.1412149935860085E-3</v>
      </c>
      <c r="X86" s="88">
        <v>9.461622160148472E-3</v>
      </c>
      <c r="Y86" s="554"/>
      <c r="Z86" s="522">
        <v>2184543.0500926608</v>
      </c>
      <c r="AA86" s="203">
        <v>2248902.6467313413</v>
      </c>
      <c r="AB86" s="202">
        <v>2286434.8361455807</v>
      </c>
      <c r="AC86" s="523">
        <v>2391979.4790592524</v>
      </c>
      <c r="AD86" s="121"/>
      <c r="AE86" s="103">
        <v>1885261.6901730958</v>
      </c>
      <c r="AF86" s="104">
        <v>2614810.3117332011</v>
      </c>
      <c r="AG86" s="105">
        <v>3105517.3062605192</v>
      </c>
      <c r="AH86" s="32" t="s">
        <v>78</v>
      </c>
      <c r="AI86" s="481">
        <v>2.1880439440012701E-2</v>
      </c>
      <c r="AJ86" s="32" t="s">
        <v>78</v>
      </c>
      <c r="AK86" s="481">
        <v>2.6555522830118278E-2</v>
      </c>
      <c r="AL86" s="52"/>
    </row>
    <row r="87" spans="1:38" ht="15.6" x14ac:dyDescent="0.3">
      <c r="A87" s="32" t="s">
        <v>24</v>
      </c>
      <c r="B87" s="18" t="s">
        <v>25</v>
      </c>
      <c r="C87" s="202">
        <v>6950.0000000000009</v>
      </c>
      <c r="D87" s="203">
        <v>7095.6651216068949</v>
      </c>
      <c r="E87" s="202">
        <v>7207.7570825378662</v>
      </c>
      <c r="F87" s="480">
        <v>7661.6235881594048</v>
      </c>
      <c r="G87" s="121"/>
      <c r="H87" s="103">
        <v>8714.0066608625621</v>
      </c>
      <c r="I87" s="104">
        <v>10334.890864127789</v>
      </c>
      <c r="J87" s="105">
        <v>12740.157121554443</v>
      </c>
      <c r="K87" s="121"/>
      <c r="L87" s="87">
        <v>1.5797245079906874E-2</v>
      </c>
      <c r="M87" s="87">
        <v>2.6075729877966802E-2</v>
      </c>
      <c r="N87" s="94">
        <v>6.1688264051447561E-2</v>
      </c>
      <c r="O87" s="88">
        <v>0.10705907029801209</v>
      </c>
      <c r="P87" s="121"/>
      <c r="Q87" s="550">
        <v>6.7786500202834951E-3</v>
      </c>
      <c r="R87" s="551">
        <v>6.9098954032626248E-3</v>
      </c>
      <c r="S87" s="552">
        <v>6.9795983702475297E-3</v>
      </c>
      <c r="T87" s="553">
        <v>7.1984871050124501E-3</v>
      </c>
      <c r="U87" s="121"/>
      <c r="V87" s="87">
        <v>7.9536677444514356E-3</v>
      </c>
      <c r="W87" s="94">
        <v>9.1119213955613357E-3</v>
      </c>
      <c r="X87" s="88">
        <v>8.9600725737649985E-3</v>
      </c>
      <c r="Y87" s="554"/>
      <c r="Z87" s="522">
        <v>1025277.8914981275</v>
      </c>
      <c r="AA87" s="203">
        <v>1026884.5919515013</v>
      </c>
      <c r="AB87" s="202">
        <v>1032689.3755467257</v>
      </c>
      <c r="AC87" s="523">
        <v>1064338.0305320632</v>
      </c>
      <c r="AD87" s="121"/>
      <c r="AE87" s="103">
        <v>1095596.0119080341</v>
      </c>
      <c r="AF87" s="104">
        <v>1134216.4199487271</v>
      </c>
      <c r="AG87" s="105">
        <v>1421881.0190061957</v>
      </c>
      <c r="AH87" s="703"/>
      <c r="AI87" s="481">
        <v>2.1880439440012701E-2</v>
      </c>
      <c r="AJ87"/>
      <c r="AK87" s="481">
        <v>2.6555522830118278E-2</v>
      </c>
      <c r="AL87" s="52"/>
    </row>
    <row r="88" spans="1:38" ht="15.6" x14ac:dyDescent="0.3">
      <c r="A88" s="32" t="s">
        <v>38</v>
      </c>
      <c r="B88" s="18" t="s">
        <v>39</v>
      </c>
      <c r="C88" s="202">
        <v>4700</v>
      </c>
      <c r="D88" s="203">
        <v>4849.351661476735</v>
      </c>
      <c r="E88" s="202">
        <v>5003.923788322395</v>
      </c>
      <c r="F88" s="480">
        <v>5594.7394110014047</v>
      </c>
      <c r="G88" s="121"/>
      <c r="H88" s="103">
        <v>6469.4070106088757</v>
      </c>
      <c r="I88" s="104">
        <v>7823.187688486757</v>
      </c>
      <c r="J88" s="105">
        <v>9540.732214954176</v>
      </c>
      <c r="K88" s="121"/>
      <c r="L88" s="87">
        <v>3.1874802578988337E-2</v>
      </c>
      <c r="M88" s="87">
        <v>2.9477649672551287E-2</v>
      </c>
      <c r="N88" s="94">
        <v>6.9352224828609144E-2</v>
      </c>
      <c r="O88" s="88">
        <v>0.11265460239995595</v>
      </c>
      <c r="P88" s="121"/>
      <c r="Q88" s="550">
        <v>7.1532686342102199E-3</v>
      </c>
      <c r="R88" s="551">
        <v>6.9876882631217498E-3</v>
      </c>
      <c r="S88" s="552">
        <v>7.0991751742824107E-3</v>
      </c>
      <c r="T88" s="553">
        <v>7.565018598029943E-3</v>
      </c>
      <c r="U88" s="121"/>
      <c r="V88" s="87">
        <v>1.0003021605450744E-2</v>
      </c>
      <c r="W88" s="94">
        <v>9.8295062375268871E-3</v>
      </c>
      <c r="X88" s="88">
        <v>9.4663473723729762E-3</v>
      </c>
      <c r="Y88" s="554"/>
      <c r="Z88" s="522">
        <v>657042.28938396624</v>
      </c>
      <c r="AA88" s="203">
        <v>693985.1176632609</v>
      </c>
      <c r="AB88" s="202">
        <v>704859.88378617447</v>
      </c>
      <c r="AC88" s="523">
        <v>739553.95330533199</v>
      </c>
      <c r="AD88" s="121"/>
      <c r="AE88" s="103">
        <v>646745.2801545118</v>
      </c>
      <c r="AF88" s="104">
        <v>795888.16563537566</v>
      </c>
      <c r="AG88" s="105">
        <v>1007857.8188244272</v>
      </c>
      <c r="AH88" s="703"/>
      <c r="AI88" s="481">
        <v>2.1880439440012701E-2</v>
      </c>
      <c r="AJ88"/>
      <c r="AK88" s="481">
        <v>2.6555522830118278E-2</v>
      </c>
      <c r="AL88" s="52"/>
    </row>
    <row r="89" spans="1:38" ht="15.6" x14ac:dyDescent="0.3">
      <c r="A89" s="32" t="s">
        <v>58</v>
      </c>
      <c r="B89" s="18" t="s">
        <v>59</v>
      </c>
      <c r="C89" s="202">
        <v>5650</v>
      </c>
      <c r="D89" s="203">
        <v>5870.2501201753676</v>
      </c>
      <c r="E89" s="202">
        <v>6074.0760573963344</v>
      </c>
      <c r="F89" s="480">
        <v>6979.8817037366171</v>
      </c>
      <c r="G89" s="121"/>
      <c r="H89" s="103">
        <v>8191.043680593395</v>
      </c>
      <c r="I89" s="104">
        <v>9740.4146932109124</v>
      </c>
      <c r="J89" s="105">
        <v>11817.736875208064</v>
      </c>
      <c r="K89" s="121"/>
      <c r="L89" s="87">
        <v>3.472184882215501E-2</v>
      </c>
      <c r="M89" s="87">
        <v>3.2519437050529287E-2</v>
      </c>
      <c r="N89" s="94">
        <v>6.8921658874599556E-2</v>
      </c>
      <c r="O89" s="88">
        <v>0.1110593302947247</v>
      </c>
      <c r="P89" s="121"/>
      <c r="Q89" s="550">
        <v>7.2155801188967337E-3</v>
      </c>
      <c r="R89" s="551">
        <v>7.4891482406153811E-3</v>
      </c>
      <c r="S89" s="552">
        <v>7.6519581266936984E-3</v>
      </c>
      <c r="T89" s="553">
        <v>8.4375055199758207E-3</v>
      </c>
      <c r="U89" s="121"/>
      <c r="V89" s="87">
        <v>1.0173685903531111E-2</v>
      </c>
      <c r="W89" s="94">
        <v>1.0819320834891236E-2</v>
      </c>
      <c r="X89" s="88">
        <v>1.1500771898097714E-2</v>
      </c>
      <c r="Y89" s="554"/>
      <c r="Z89" s="522">
        <v>783027.82408351777</v>
      </c>
      <c r="AA89" s="203">
        <v>783834.14663094061</v>
      </c>
      <c r="AB89" s="202">
        <v>793793.68742322898</v>
      </c>
      <c r="AC89" s="523">
        <v>827244.69776188303</v>
      </c>
      <c r="AD89" s="121"/>
      <c r="AE89" s="103">
        <v>805120.5588871605</v>
      </c>
      <c r="AF89" s="104">
        <v>900279.679460012</v>
      </c>
      <c r="AG89" s="105">
        <v>1027560.3220304523</v>
      </c>
      <c r="AH89" s="703"/>
      <c r="AI89" s="481">
        <v>2.1880439440012701E-2</v>
      </c>
      <c r="AJ89"/>
      <c r="AK89" s="481">
        <v>2.6555522830118278E-2</v>
      </c>
      <c r="AL89" s="52"/>
    </row>
    <row r="90" spans="1:38" ht="15.6" x14ac:dyDescent="0.3">
      <c r="A90" s="32" t="s">
        <v>62</v>
      </c>
      <c r="B90" s="18" t="s">
        <v>63</v>
      </c>
      <c r="C90" s="202">
        <v>1350</v>
      </c>
      <c r="D90" s="203">
        <v>1390.0140857908443</v>
      </c>
      <c r="E90" s="202">
        <v>1440.5778437333108</v>
      </c>
      <c r="F90" s="480">
        <v>1627.0731167506815</v>
      </c>
      <c r="G90" s="121"/>
      <c r="H90" s="103">
        <v>1925.7701006432485</v>
      </c>
      <c r="I90" s="104">
        <v>2379.5896224087464</v>
      </c>
      <c r="J90" s="105">
        <v>2785.9719799376112</v>
      </c>
      <c r="K90" s="121"/>
      <c r="L90" s="87">
        <v>3.6376435648634686E-2</v>
      </c>
      <c r="M90" s="87">
        <v>3.428320851864064E-2</v>
      </c>
      <c r="N90" s="94">
        <v>7.8993924607549504E-2</v>
      </c>
      <c r="O90" s="88">
        <v>0.11356080152985393</v>
      </c>
      <c r="P90" s="121"/>
      <c r="Q90" s="550">
        <v>9.1260825175665822E-3</v>
      </c>
      <c r="R90" s="551">
        <v>9.2004442774416672E-3</v>
      </c>
      <c r="S90" s="552">
        <v>9.3955051705905783E-3</v>
      </c>
      <c r="T90" s="553">
        <v>1.0128263253716364E-2</v>
      </c>
      <c r="U90" s="121"/>
      <c r="V90" s="87">
        <v>1.5351558258649617E-2</v>
      </c>
      <c r="W90" s="94">
        <v>1.3786271052758007E-2</v>
      </c>
      <c r="X90" s="88">
        <v>1.4579109675672275E-2</v>
      </c>
      <c r="Y90" s="554"/>
      <c r="Z90" s="522">
        <v>147927.65651651917</v>
      </c>
      <c r="AA90" s="203">
        <v>151081.19172016336</v>
      </c>
      <c r="AB90" s="202">
        <v>153326.27863827354</v>
      </c>
      <c r="AC90" s="523">
        <v>160646.80350341994</v>
      </c>
      <c r="AD90" s="121"/>
      <c r="AE90" s="103">
        <v>125444.60101033722</v>
      </c>
      <c r="AF90" s="104">
        <v>172605.74765303911</v>
      </c>
      <c r="AG90" s="105">
        <v>191093.42352959176</v>
      </c>
      <c r="AH90" s="703"/>
      <c r="AI90" s="481">
        <v>2.1880439440012701E-2</v>
      </c>
      <c r="AJ90"/>
      <c r="AK90" s="481">
        <v>2.6555522830118278E-2</v>
      </c>
      <c r="AL90" s="52"/>
    </row>
    <row r="91" spans="1:38" ht="15.6" x14ac:dyDescent="0.3">
      <c r="A91" s="32" t="s">
        <v>46</v>
      </c>
      <c r="B91" s="18" t="s">
        <v>47</v>
      </c>
      <c r="C91" s="202">
        <v>2050</v>
      </c>
      <c r="D91" s="203">
        <v>2131.4434628851586</v>
      </c>
      <c r="E91" s="202">
        <v>2208.9777788515044</v>
      </c>
      <c r="F91" s="480">
        <v>2494.9490755421407</v>
      </c>
      <c r="G91" s="121"/>
      <c r="H91" s="103">
        <v>2876.7840199964157</v>
      </c>
      <c r="I91" s="104">
        <v>3503.0878440302276</v>
      </c>
      <c r="J91" s="105">
        <v>4105.6173188234443</v>
      </c>
      <c r="K91" s="121"/>
      <c r="L91" s="87">
        <v>3.6376435648634908E-2</v>
      </c>
      <c r="M91" s="87">
        <v>2.8890398371902437E-2</v>
      </c>
      <c r="N91" s="94">
        <v>7.0231842741057982E-2</v>
      </c>
      <c r="O91" s="88">
        <v>0.10474833630023572</v>
      </c>
      <c r="P91" s="121"/>
      <c r="Q91" s="550">
        <v>9.6906157753149143E-3</v>
      </c>
      <c r="R91" s="551">
        <v>9.6998492460223656E-3</v>
      </c>
      <c r="S91" s="552">
        <v>9.9028783836496437E-3</v>
      </c>
      <c r="T91" s="553">
        <v>1.0734149900614042E-2</v>
      </c>
      <c r="U91" s="121"/>
      <c r="V91" s="87">
        <v>1.4784496000422906E-2</v>
      </c>
      <c r="W91" s="94">
        <v>1.4019082225144657E-2</v>
      </c>
      <c r="X91" s="88">
        <v>1.4872237197442548E-2</v>
      </c>
      <c r="Y91" s="554"/>
      <c r="Z91" s="522">
        <v>211544.8643853988</v>
      </c>
      <c r="AA91" s="203">
        <v>219739.85459198797</v>
      </c>
      <c r="AB91" s="202">
        <v>223064.21358245536</v>
      </c>
      <c r="AC91" s="523">
        <v>232430.98882002928</v>
      </c>
      <c r="AD91" s="121"/>
      <c r="AE91" s="103">
        <v>194581.13552968774</v>
      </c>
      <c r="AF91" s="104">
        <v>249879.96987043001</v>
      </c>
      <c r="AG91" s="105">
        <v>276059.16072461865</v>
      </c>
      <c r="AH91" s="703"/>
      <c r="AI91" s="481">
        <v>2.1880439440012701E-2</v>
      </c>
      <c r="AJ91"/>
      <c r="AK91" s="481">
        <v>2.6555522830118278E-2</v>
      </c>
      <c r="AL91" s="52"/>
    </row>
    <row r="92" spans="1:38" ht="15.6" x14ac:dyDescent="0.3">
      <c r="A92" s="32" t="s">
        <v>18</v>
      </c>
      <c r="B92" s="18" t="s">
        <v>19</v>
      </c>
      <c r="C92" s="202">
        <v>3250</v>
      </c>
      <c r="D92" s="203">
        <v>3362.6188061109879</v>
      </c>
      <c r="E92" s="202">
        <v>3479.3751479433095</v>
      </c>
      <c r="F92" s="480">
        <v>3998.2421533877659</v>
      </c>
      <c r="G92" s="121"/>
      <c r="H92" s="103">
        <v>4805.2420699675022</v>
      </c>
      <c r="I92" s="104">
        <v>5788.4001002648592</v>
      </c>
      <c r="J92" s="105">
        <v>6894.5938526503523</v>
      </c>
      <c r="K92" s="121"/>
      <c r="L92" s="87">
        <v>3.4721848822155232E-2</v>
      </c>
      <c r="M92" s="87">
        <v>3.7454921901004967E-2</v>
      </c>
      <c r="N92" s="94">
        <v>7.6807048709890191E-2</v>
      </c>
      <c r="O92" s="88">
        <v>0.11513621169189037</v>
      </c>
      <c r="P92" s="121"/>
      <c r="Q92" s="550">
        <v>9.454670375527878E-3</v>
      </c>
      <c r="R92" s="551">
        <v>1.0108153081015517E-2</v>
      </c>
      <c r="S92" s="552">
        <v>1.0361192883844982E-2</v>
      </c>
      <c r="T92" s="553">
        <v>1.1423422514613675E-2</v>
      </c>
      <c r="U92" s="121"/>
      <c r="V92" s="87">
        <v>1.5631687343349271E-2</v>
      </c>
      <c r="W92" s="94">
        <v>1.5388330154009625E-2</v>
      </c>
      <c r="X92" s="88">
        <v>1.5808838686334478E-2</v>
      </c>
      <c r="Y92" s="554"/>
      <c r="Z92" s="522">
        <v>343745.45816131053</v>
      </c>
      <c r="AA92" s="203">
        <v>332664.01677537337</v>
      </c>
      <c r="AB92" s="202">
        <v>335808.35594406311</v>
      </c>
      <c r="AC92" s="523">
        <v>350003.87565748557</v>
      </c>
      <c r="AD92" s="121"/>
      <c r="AE92" s="103">
        <v>307403.92667922459</v>
      </c>
      <c r="AF92" s="104">
        <v>376155.18008343602</v>
      </c>
      <c r="AG92" s="105">
        <v>436122.72788956965</v>
      </c>
      <c r="AH92" s="703"/>
      <c r="AI92" s="481">
        <v>2.1880439440012701E-2</v>
      </c>
      <c r="AJ92"/>
      <c r="AK92" s="481">
        <v>2.6555522830118278E-2</v>
      </c>
      <c r="AL92" s="52"/>
    </row>
    <row r="93" spans="1:38" ht="15.6" x14ac:dyDescent="0.3">
      <c r="A93" s="32" t="s">
        <v>20</v>
      </c>
      <c r="B93" s="18" t="s">
        <v>21</v>
      </c>
      <c r="C93" s="202">
        <v>1800</v>
      </c>
      <c r="D93" s="203">
        <v>1862.431723826405</v>
      </c>
      <c r="E93" s="202">
        <v>1930.180351578153</v>
      </c>
      <c r="F93" s="480">
        <v>2180.0589077465975</v>
      </c>
      <c r="G93" s="121"/>
      <c r="H93" s="103">
        <v>2678.148270380485</v>
      </c>
      <c r="I93" s="104">
        <v>3210.5694533993174</v>
      </c>
      <c r="J93" s="105">
        <v>3775.0561118629748</v>
      </c>
      <c r="K93" s="121"/>
      <c r="L93" s="87">
        <v>3.637643564863513E-2</v>
      </c>
      <c r="M93" s="87">
        <v>4.2013337024568553E-2</v>
      </c>
      <c r="N93" s="94">
        <v>8.0495016326101565E-2</v>
      </c>
      <c r="O93" s="88">
        <v>0.11606897729870225</v>
      </c>
      <c r="P93" s="121"/>
      <c r="Q93" s="550">
        <v>1.252955014108705E-2</v>
      </c>
      <c r="R93" s="551">
        <v>1.0996583085166031E-2</v>
      </c>
      <c r="S93" s="552">
        <v>1.127765272046447E-2</v>
      </c>
      <c r="T93" s="553">
        <v>1.2172896776434213E-2</v>
      </c>
      <c r="U93" s="121"/>
      <c r="V93" s="87">
        <v>1.732712553220454E-2</v>
      </c>
      <c r="W93" s="94">
        <v>1.6813747747165902E-2</v>
      </c>
      <c r="X93" s="88">
        <v>1.7312386610802023E-2</v>
      </c>
      <c r="Y93" s="554"/>
      <c r="Z93" s="522">
        <v>143660.38522783181</v>
      </c>
      <c r="AA93" s="203">
        <v>169364.58438064766</v>
      </c>
      <c r="AB93" s="202">
        <v>171150.89455411592</v>
      </c>
      <c r="AC93" s="523">
        <v>179091.21779189183</v>
      </c>
      <c r="AD93" s="121"/>
      <c r="AE93" s="103">
        <v>154563.90994587218</v>
      </c>
      <c r="AF93" s="104">
        <v>190949.06749391943</v>
      </c>
      <c r="AG93" s="105">
        <v>218055.21079962121</v>
      </c>
      <c r="AH93" s="703"/>
      <c r="AI93" s="481">
        <v>2.1880439440012701E-2</v>
      </c>
      <c r="AJ93"/>
      <c r="AK93" s="481">
        <v>2.6555522830118278E-2</v>
      </c>
      <c r="AL93" s="52"/>
    </row>
    <row r="94" spans="1:38" ht="15.6" x14ac:dyDescent="0.3">
      <c r="A94" s="32" t="s">
        <v>44</v>
      </c>
      <c r="B94" s="18" t="s">
        <v>45</v>
      </c>
      <c r="C94" s="202">
        <v>1250</v>
      </c>
      <c r="D94" s="203">
        <v>1289.4949856056614</v>
      </c>
      <c r="E94" s="202">
        <v>1336.4022169687833</v>
      </c>
      <c r="F94" s="480">
        <v>1509.4110532484783</v>
      </c>
      <c r="G94" s="121"/>
      <c r="H94" s="103">
        <v>1740.8385685496808</v>
      </c>
      <c r="I94" s="104">
        <v>2120.5439396994548</v>
      </c>
      <c r="J94" s="105">
        <v>2495.192771242499</v>
      </c>
      <c r="K94" s="121"/>
      <c r="L94" s="87">
        <v>3.6376435648634908E-2</v>
      </c>
      <c r="M94" s="87">
        <v>2.8940341346195275E-2</v>
      </c>
      <c r="N94" s="94">
        <v>7.0355265784918242E-2</v>
      </c>
      <c r="O94" s="88">
        <v>0.10575602781942384</v>
      </c>
      <c r="P94" s="121"/>
      <c r="Q94" s="550">
        <v>1.1571380883162482E-2</v>
      </c>
      <c r="R94" s="551">
        <v>1.2035671886580888E-2</v>
      </c>
      <c r="S94" s="552">
        <v>1.2372610680066617E-2</v>
      </c>
      <c r="T94" s="553">
        <v>1.3568861481722426E-2</v>
      </c>
      <c r="U94" s="121"/>
      <c r="V94" s="87">
        <v>1.8532422807761562E-2</v>
      </c>
      <c r="W94" s="94">
        <v>1.8004393284054988E-2</v>
      </c>
      <c r="X94" s="88">
        <v>2.002533510380114E-2</v>
      </c>
      <c r="Y94" s="554"/>
      <c r="Z94" s="522">
        <v>108025.13655210116</v>
      </c>
      <c r="AA94" s="203">
        <v>107139.42667740697</v>
      </c>
      <c r="AB94" s="202">
        <v>108012.95308853828</v>
      </c>
      <c r="AC94" s="523">
        <v>111240.80345883775</v>
      </c>
      <c r="AD94" s="121"/>
      <c r="AE94" s="103">
        <v>93934.753518606332</v>
      </c>
      <c r="AF94" s="104">
        <v>117779.25011099632</v>
      </c>
      <c r="AG94" s="105">
        <v>124601.79858707434</v>
      </c>
      <c r="AH94" s="703"/>
      <c r="AI94" s="481">
        <v>2.1880439440012701E-2</v>
      </c>
      <c r="AJ94"/>
      <c r="AK94" s="481">
        <v>2.6555522830118278E-2</v>
      </c>
      <c r="AL94" s="52"/>
    </row>
    <row r="95" spans="1:38" ht="15.6" x14ac:dyDescent="0.3">
      <c r="A95" s="32" t="s">
        <v>36</v>
      </c>
      <c r="B95" s="18" t="s">
        <v>37</v>
      </c>
      <c r="C95" s="202">
        <v>11250</v>
      </c>
      <c r="D95" s="203">
        <v>11507.057649240531</v>
      </c>
      <c r="E95" s="202">
        <v>11848.920118200351</v>
      </c>
      <c r="F95" s="480">
        <v>13106.454362590599</v>
      </c>
      <c r="G95" s="121"/>
      <c r="H95" s="103">
        <v>15035.246682870926</v>
      </c>
      <c r="I95" s="104">
        <v>18249.209263690682</v>
      </c>
      <c r="J95" s="105">
        <v>21620.519896111662</v>
      </c>
      <c r="K95" s="121"/>
      <c r="L95" s="87">
        <v>2.9708938581913147E-2</v>
      </c>
      <c r="M95" s="87">
        <v>2.7838941481847845E-2</v>
      </c>
      <c r="N95" s="94">
        <v>6.8444004349001997E-2</v>
      </c>
      <c r="O95" s="88">
        <v>0.10528985205335384</v>
      </c>
      <c r="P95" s="121"/>
      <c r="Q95" s="550">
        <v>1.4741653043380981E-2</v>
      </c>
      <c r="R95" s="551">
        <v>1.4685764580835316E-2</v>
      </c>
      <c r="S95" s="552">
        <v>1.5039359128956478E-2</v>
      </c>
      <c r="T95" s="553">
        <v>1.6133142571336551E-2</v>
      </c>
      <c r="U95" s="121"/>
      <c r="V95" s="87">
        <v>2.2231658499279286E-2</v>
      </c>
      <c r="W95" s="94">
        <v>2.1920535861137302E-2</v>
      </c>
      <c r="X95" s="88">
        <v>2.2480032300082626E-2</v>
      </c>
      <c r="Y95" s="554"/>
      <c r="Z95" s="522">
        <v>763143.72390220256</v>
      </c>
      <c r="AA95" s="203">
        <v>783551.82570862223</v>
      </c>
      <c r="AB95" s="202">
        <v>787860.70713523158</v>
      </c>
      <c r="AC95" s="523">
        <v>812393.14068150544</v>
      </c>
      <c r="AD95" s="121"/>
      <c r="AE95" s="103">
        <v>676298.92224902357</v>
      </c>
      <c r="AF95" s="104">
        <v>832516.56708103209</v>
      </c>
      <c r="AG95" s="105">
        <v>961765.51739350462</v>
      </c>
      <c r="AH95" s="703"/>
      <c r="AI95" s="481">
        <v>2.1880439440012701E-2</v>
      </c>
      <c r="AJ95"/>
      <c r="AK95" s="481">
        <v>2.6555522830118278E-2</v>
      </c>
      <c r="AL95" s="52"/>
    </row>
    <row r="96" spans="1:38" ht="15.6" x14ac:dyDescent="0.3">
      <c r="A96" s="32" t="s">
        <v>32</v>
      </c>
      <c r="B96" s="18" t="s">
        <v>33</v>
      </c>
      <c r="C96" s="202">
        <v>75800</v>
      </c>
      <c r="D96" s="203">
        <v>78630.940665449874</v>
      </c>
      <c r="E96" s="202">
        <v>81524.361705039802</v>
      </c>
      <c r="F96" s="480">
        <v>92350.819703242785</v>
      </c>
      <c r="G96" s="121"/>
      <c r="H96" s="103">
        <v>107080.7786053413</v>
      </c>
      <c r="I96" s="104">
        <v>125165.79424471103</v>
      </c>
      <c r="J96" s="105">
        <v>152054.02047383206</v>
      </c>
      <c r="K96" s="121"/>
      <c r="L96" s="87">
        <v>3.67974872881216E-2</v>
      </c>
      <c r="M96" s="87">
        <v>3.0040149360724744E-2</v>
      </c>
      <c r="N96" s="94">
        <v>6.2695841193514124E-2</v>
      </c>
      <c r="O96" s="88">
        <v>0.10487063374384076</v>
      </c>
      <c r="P96" s="121"/>
      <c r="Q96" s="550">
        <v>1.7928539817294309E-2</v>
      </c>
      <c r="R96" s="551">
        <v>1.7529486158250941E-2</v>
      </c>
      <c r="S96" s="552">
        <v>1.8084294380846876E-2</v>
      </c>
      <c r="T96" s="553">
        <v>2.0024954560517259E-2</v>
      </c>
      <c r="U96" s="121"/>
      <c r="V96" s="87">
        <v>2.3754682211421994E-2</v>
      </c>
      <c r="W96" s="94">
        <v>2.6088902495206234E-2</v>
      </c>
      <c r="X96" s="88">
        <v>2.6748623013829718E-2</v>
      </c>
      <c r="Y96" s="554"/>
      <c r="Z96" s="522">
        <v>4227895.9007515749</v>
      </c>
      <c r="AA96" s="203">
        <v>4485638.6522453278</v>
      </c>
      <c r="AB96" s="202">
        <v>4508020.0525480537</v>
      </c>
      <c r="AC96" s="523">
        <v>4611786.7296103016</v>
      </c>
      <c r="AD96" s="121"/>
      <c r="AE96" s="103">
        <v>4507775.6735408362</v>
      </c>
      <c r="AF96" s="104">
        <v>4797664.2278344175</v>
      </c>
      <c r="AG96" s="105">
        <v>5684555.0664501972</v>
      </c>
      <c r="AH96" s="703"/>
      <c r="AI96" s="481">
        <v>2.1880439440012701E-2</v>
      </c>
      <c r="AJ96"/>
      <c r="AK96" s="481">
        <v>2.6555522830118278E-2</v>
      </c>
      <c r="AL96" s="52"/>
    </row>
    <row r="97" spans="1:38" ht="15.6" x14ac:dyDescent="0.3">
      <c r="A97" s="32" t="s">
        <v>52</v>
      </c>
      <c r="B97" s="18" t="s">
        <v>53</v>
      </c>
      <c r="C97" s="202">
        <v>28700.000000000004</v>
      </c>
      <c r="D97" s="203">
        <v>29741.055673166295</v>
      </c>
      <c r="E97" s="202">
        <v>30828.107024419245</v>
      </c>
      <c r="F97" s="480">
        <v>34642.26702511542</v>
      </c>
      <c r="G97" s="121"/>
      <c r="H97" s="103">
        <v>40473.169319887231</v>
      </c>
      <c r="I97" s="104">
        <v>49144.554942310977</v>
      </c>
      <c r="J97" s="105">
        <v>59463.00313538222</v>
      </c>
      <c r="K97" s="121"/>
      <c r="L97" s="87">
        <v>3.6550530122363423E-2</v>
      </c>
      <c r="M97" s="87">
        <v>3.1602015060739896E-2</v>
      </c>
      <c r="N97" s="94">
        <v>7.2442015785774583E-2</v>
      </c>
      <c r="O97" s="88">
        <v>0.11411008840968462</v>
      </c>
      <c r="P97" s="121"/>
      <c r="Q97" s="550">
        <v>1.9556805319480067E-2</v>
      </c>
      <c r="R97" s="551">
        <v>1.9084098213704916E-2</v>
      </c>
      <c r="S97" s="552">
        <v>1.9619234539117684E-2</v>
      </c>
      <c r="T97" s="553">
        <v>2.1419497982903005E-2</v>
      </c>
      <c r="U97" s="121"/>
      <c r="V97" s="87">
        <v>2.961048800883416E-2</v>
      </c>
      <c r="W97" s="94">
        <v>2.9007606243687811E-2</v>
      </c>
      <c r="X97" s="88">
        <v>2.9958932296505866E-2</v>
      </c>
      <c r="Y97" s="554"/>
      <c r="Z97" s="522">
        <v>1467519.8495437605</v>
      </c>
      <c r="AA97" s="203">
        <v>1558420.8035467071</v>
      </c>
      <c r="AB97" s="202">
        <v>1571320.5814912312</v>
      </c>
      <c r="AC97" s="523">
        <v>1617323.9472170076</v>
      </c>
      <c r="AD97" s="121"/>
      <c r="AE97" s="103">
        <v>1366852.4918539755</v>
      </c>
      <c r="AF97" s="104">
        <v>1694195.4647845186</v>
      </c>
      <c r="AG97" s="105">
        <v>1984817.1672766001</v>
      </c>
      <c r="AH97" s="703"/>
      <c r="AI97" s="481">
        <v>2.1880439440012701E-2</v>
      </c>
      <c r="AJ97"/>
      <c r="AK97" s="481">
        <v>2.6555522830118278E-2</v>
      </c>
      <c r="AL97" s="52"/>
    </row>
    <row r="98" spans="1:38" ht="15.6" x14ac:dyDescent="0.3">
      <c r="A98" s="32" t="s">
        <v>56</v>
      </c>
      <c r="B98" s="18" t="s">
        <v>57</v>
      </c>
      <c r="C98" s="202">
        <v>19150</v>
      </c>
      <c r="D98" s="203">
        <v>19771.886388355924</v>
      </c>
      <c r="E98" s="202">
        <v>20272.18733976634</v>
      </c>
      <c r="F98" s="480">
        <v>22402.881005006355</v>
      </c>
      <c r="G98" s="121"/>
      <c r="H98" s="103">
        <v>26679.839797770393</v>
      </c>
      <c r="I98" s="104">
        <v>32088.520980243273</v>
      </c>
      <c r="J98" s="105">
        <v>38589.56847891066</v>
      </c>
      <c r="K98" s="121"/>
      <c r="L98" s="87">
        <v>2.5303652953673428E-2</v>
      </c>
      <c r="M98" s="87">
        <v>3.5561436027519155E-2</v>
      </c>
      <c r="N98" s="94">
        <v>7.4506793425641149E-2</v>
      </c>
      <c r="O98" s="88">
        <v>0.1148930547397593</v>
      </c>
      <c r="P98" s="121"/>
      <c r="Q98" s="550">
        <v>1.9513597584357934E-2</v>
      </c>
      <c r="R98" s="551">
        <v>1.9739894097056194E-2</v>
      </c>
      <c r="S98" s="552">
        <v>2.0131625637622549E-2</v>
      </c>
      <c r="T98" s="553">
        <v>2.1713200890616288E-2</v>
      </c>
      <c r="U98" s="121"/>
      <c r="V98" s="87">
        <v>3.0414344314467833E-2</v>
      </c>
      <c r="W98" s="94">
        <v>2.986848022579424E-2</v>
      </c>
      <c r="X98" s="88">
        <v>3.0099230121799544E-2</v>
      </c>
      <c r="Y98" s="554"/>
      <c r="Z98" s="522">
        <v>981366.96307351382</v>
      </c>
      <c r="AA98" s="203">
        <v>1001620.6921446708</v>
      </c>
      <c r="AB98" s="202">
        <v>1006982.1337170659</v>
      </c>
      <c r="AC98" s="523">
        <v>1031763.171071112</v>
      </c>
      <c r="AD98" s="121"/>
      <c r="AE98" s="103">
        <v>877212.39432010474</v>
      </c>
      <c r="AF98" s="104">
        <v>1074327.2084038551</v>
      </c>
      <c r="AG98" s="105">
        <v>1282078.256578461</v>
      </c>
      <c r="AH98" s="703"/>
      <c r="AI98" s="481">
        <v>2.1880439440012701E-2</v>
      </c>
      <c r="AJ98"/>
      <c r="AK98" s="481">
        <v>2.6555522830118278E-2</v>
      </c>
      <c r="AL98" s="52"/>
    </row>
    <row r="99" spans="1:38" ht="15.6" x14ac:dyDescent="0.3">
      <c r="A99" s="32" t="s">
        <v>28</v>
      </c>
      <c r="B99" s="18" t="s">
        <v>29</v>
      </c>
      <c r="C99" s="202">
        <v>1750</v>
      </c>
      <c r="D99" s="203">
        <v>1809.6126946427378</v>
      </c>
      <c r="E99" s="202">
        <v>1874.2671123438095</v>
      </c>
      <c r="F99" s="480">
        <v>2164.6898040285869</v>
      </c>
      <c r="G99" s="121"/>
      <c r="H99" s="103">
        <v>2563.6077141068977</v>
      </c>
      <c r="I99" s="104">
        <v>3138.3164308941227</v>
      </c>
      <c r="J99" s="105">
        <v>4010.0022014214019</v>
      </c>
      <c r="K99" s="121"/>
      <c r="L99" s="87">
        <v>3.5728317939235144E-2</v>
      </c>
      <c r="M99" s="87">
        <v>3.4406354080743551E-2</v>
      </c>
      <c r="N99" s="94">
        <v>7.7110381602584432E-2</v>
      </c>
      <c r="O99" s="88">
        <v>0.13122706674894169</v>
      </c>
      <c r="P99" s="121"/>
      <c r="Q99" s="550">
        <v>1.9626115043070776E-2</v>
      </c>
      <c r="R99" s="551">
        <v>1.998466528282988E-2</v>
      </c>
      <c r="S99" s="552">
        <v>2.0423629499906899E-2</v>
      </c>
      <c r="T99" s="553">
        <v>2.2652395203165452E-2</v>
      </c>
      <c r="U99" s="121"/>
      <c r="V99" s="87">
        <v>2.9618726685300134E-2</v>
      </c>
      <c r="W99" s="94">
        <v>3.058702218317786E-2</v>
      </c>
      <c r="X99" s="88">
        <v>2.8801799977345485E-2</v>
      </c>
      <c r="Y99" s="554"/>
      <c r="Z99" s="522">
        <v>89166.908283147844</v>
      </c>
      <c r="AA99" s="203">
        <v>90550.06271220831</v>
      </c>
      <c r="AB99" s="202">
        <v>91769.541371300002</v>
      </c>
      <c r="AC99" s="523">
        <v>95561.188325289884</v>
      </c>
      <c r="AD99" s="121"/>
      <c r="AE99" s="103">
        <v>86553.609861264704</v>
      </c>
      <c r="AF99" s="104">
        <v>102602.87556269935</v>
      </c>
      <c r="AG99" s="105">
        <v>139227.48594100136</v>
      </c>
      <c r="AH99" s="703"/>
      <c r="AI99" s="481">
        <v>2.1880439440012701E-2</v>
      </c>
      <c r="AJ99"/>
      <c r="AK99" s="481">
        <v>2.6555522830118278E-2</v>
      </c>
      <c r="AL99" s="52"/>
    </row>
    <row r="100" spans="1:38" ht="15.6" x14ac:dyDescent="0.3">
      <c r="A100" s="32" t="s">
        <v>50</v>
      </c>
      <c r="B100" s="18" t="s">
        <v>51</v>
      </c>
      <c r="C100" s="202">
        <v>709.99999999999989</v>
      </c>
      <c r="D100" s="203">
        <v>734.68076487899032</v>
      </c>
      <c r="E100" s="202">
        <v>758.09856921808841</v>
      </c>
      <c r="F100" s="480">
        <v>847.60762194784877</v>
      </c>
      <c r="G100" s="121"/>
      <c r="H100" s="103">
        <v>1040.490638352918</v>
      </c>
      <c r="I100" s="104">
        <v>1239.8294458211903</v>
      </c>
      <c r="J100" s="105">
        <v>1509.5417108783663</v>
      </c>
      <c r="K100" s="121"/>
      <c r="L100" s="87">
        <v>3.1874802578988559E-2</v>
      </c>
      <c r="M100" s="87">
        <v>4.1858321210681559E-2</v>
      </c>
      <c r="N100" s="94">
        <v>7.9029749589258236E-2</v>
      </c>
      <c r="O100" s="88">
        <v>0.12235450179855967</v>
      </c>
      <c r="P100" s="121"/>
      <c r="Q100" s="550">
        <v>1.8857567628684686E-2</v>
      </c>
      <c r="R100" s="551">
        <v>2.1030888979584144E-2</v>
      </c>
      <c r="S100" s="552">
        <v>2.1342955294244324E-2</v>
      </c>
      <c r="T100" s="553">
        <v>2.2613079503426836E-2</v>
      </c>
      <c r="U100" s="121"/>
      <c r="V100" s="87">
        <v>2.8872200911607034E-2</v>
      </c>
      <c r="W100" s="94">
        <v>2.9607044458997887E-2</v>
      </c>
      <c r="X100" s="88">
        <v>2.7999043574932034E-2</v>
      </c>
      <c r="Y100" s="554"/>
      <c r="Z100" s="522">
        <v>37650.667041490669</v>
      </c>
      <c r="AA100" s="203">
        <v>34933.414635595567</v>
      </c>
      <c r="AB100" s="202">
        <v>35519.849934864884</v>
      </c>
      <c r="AC100" s="523">
        <v>37483.069115792052</v>
      </c>
      <c r="AD100" s="121"/>
      <c r="AE100" s="103">
        <v>36037.801258671141</v>
      </c>
      <c r="AF100" s="104">
        <v>41876.16388181541</v>
      </c>
      <c r="AG100" s="105">
        <v>53914.045557966194</v>
      </c>
      <c r="AH100" s="703"/>
      <c r="AI100" s="481">
        <v>2.1880439440012701E-2</v>
      </c>
      <c r="AJ100"/>
      <c r="AK100" s="481">
        <v>2.6555522830118278E-2</v>
      </c>
      <c r="AL100" s="52"/>
    </row>
    <row r="101" spans="1:38" ht="15.6" x14ac:dyDescent="0.3">
      <c r="A101" s="32" t="s">
        <v>16</v>
      </c>
      <c r="B101" s="18" t="s">
        <v>17</v>
      </c>
      <c r="C101" s="202">
        <v>14450</v>
      </c>
      <c r="D101" s="203">
        <v>14895.319960949735</v>
      </c>
      <c r="E101" s="202">
        <v>15398.543914746015</v>
      </c>
      <c r="F101" s="480">
        <v>17337.237945106583</v>
      </c>
      <c r="G101" s="121"/>
      <c r="H101" s="103">
        <v>21000.412329988238</v>
      </c>
      <c r="I101" s="104">
        <v>25444.992158858182</v>
      </c>
      <c r="J101" s="105">
        <v>30908.857820048324</v>
      </c>
      <c r="K101" s="121"/>
      <c r="L101" s="87">
        <v>3.3784031166537831E-2</v>
      </c>
      <c r="M101" s="87">
        <v>3.908142777079493E-2</v>
      </c>
      <c r="N101" s="94">
        <v>7.9753156541098269E-2</v>
      </c>
      <c r="O101" s="88">
        <v>0.12258855300246774</v>
      </c>
      <c r="P101" s="121"/>
      <c r="Q101" s="550">
        <v>2.3185611914363247E-2</v>
      </c>
      <c r="R101" s="551">
        <v>2.285144860158847E-2</v>
      </c>
      <c r="S101" s="552">
        <v>2.3475849641450601E-2</v>
      </c>
      <c r="T101" s="553">
        <v>2.5832230365394095E-2</v>
      </c>
      <c r="U101" s="121"/>
      <c r="V101" s="87">
        <v>3.7511767991769709E-2</v>
      </c>
      <c r="W101" s="94">
        <v>3.6421803351578901E-2</v>
      </c>
      <c r="X101" s="88">
        <v>3.8303155970113571E-2</v>
      </c>
      <c r="Y101" s="554"/>
      <c r="Z101" s="522">
        <v>623231.34077166079</v>
      </c>
      <c r="AA101" s="203">
        <v>651832.63523671404</v>
      </c>
      <c r="AB101" s="202">
        <v>655931.27192113502</v>
      </c>
      <c r="AC101" s="523">
        <v>671147.54319984117</v>
      </c>
      <c r="AD101" s="121"/>
      <c r="AE101" s="103">
        <v>559835.31180390762</v>
      </c>
      <c r="AF101" s="104">
        <v>698619.77764357824</v>
      </c>
      <c r="AG101" s="105">
        <v>806953.29241708631</v>
      </c>
      <c r="AH101" s="703"/>
      <c r="AI101" s="481">
        <v>2.1880439440012701E-2</v>
      </c>
      <c r="AJ101"/>
      <c r="AK101" s="481">
        <v>2.6555522830118278E-2</v>
      </c>
      <c r="AL101" s="52"/>
    </row>
    <row r="102" spans="1:38" ht="15.6" x14ac:dyDescent="0.3">
      <c r="A102" s="33" t="s">
        <v>72</v>
      </c>
      <c r="B102" s="27" t="s">
        <v>73</v>
      </c>
      <c r="C102" s="486">
        <v>7088.7721843605441</v>
      </c>
      <c r="D102" s="486">
        <v>7274.750152087161</v>
      </c>
      <c r="E102" s="487">
        <v>7431.9060722920067</v>
      </c>
      <c r="F102" s="488">
        <v>8303.7837437322341</v>
      </c>
      <c r="G102" s="121"/>
      <c r="H102" s="489">
        <v>9969.2476196611842</v>
      </c>
      <c r="I102" s="490">
        <v>12093.372784357247</v>
      </c>
      <c r="J102" s="491">
        <v>14841.737861695576</v>
      </c>
      <c r="K102" s="121"/>
      <c r="L102" s="89">
        <v>2.1602930261427122E-2</v>
      </c>
      <c r="M102" s="89">
        <v>3.7235257023661816E-2</v>
      </c>
      <c r="N102" s="95">
        <v>7.8088173805606287E-2</v>
      </c>
      <c r="O102" s="90">
        <v>0.12316030284998325</v>
      </c>
      <c r="P102" s="121"/>
      <c r="Q102" s="555">
        <v>2.1963004153472285E-2</v>
      </c>
      <c r="R102" s="556">
        <v>2.330223887593233E-2</v>
      </c>
      <c r="S102" s="557">
        <v>2.3597189629917442E-2</v>
      </c>
      <c r="T102" s="558">
        <v>2.5449864248043221E-2</v>
      </c>
      <c r="U102" s="121"/>
      <c r="V102" s="89">
        <v>3.6687378393410026E-2</v>
      </c>
      <c r="W102" s="95">
        <v>3.5238579535547182E-2</v>
      </c>
      <c r="X102" s="90">
        <v>3.287615959907704E-2</v>
      </c>
      <c r="Y102" s="554"/>
      <c r="Z102" s="526">
        <v>322759.67963334516</v>
      </c>
      <c r="AA102" s="486">
        <v>312191.03841566364</v>
      </c>
      <c r="AB102" s="487">
        <v>314948.779445733</v>
      </c>
      <c r="AC102" s="527">
        <v>326280.08003503171</v>
      </c>
      <c r="AD102" s="121"/>
      <c r="AE102" s="489">
        <v>271735.0777359418</v>
      </c>
      <c r="AF102" s="490">
        <v>343185.59214788908</v>
      </c>
      <c r="AG102" s="491">
        <v>451443.78305403527</v>
      </c>
      <c r="AH102" s="703"/>
      <c r="AI102" s="481">
        <v>2.1880439440012701E-2</v>
      </c>
      <c r="AJ102"/>
      <c r="AK102" s="481">
        <v>2.6555522830118278E-2</v>
      </c>
      <c r="AL102" s="52"/>
    </row>
    <row r="103" spans="1:38" ht="15.6" x14ac:dyDescent="0.3">
      <c r="A103" s="32" t="s">
        <v>40</v>
      </c>
      <c r="B103" s="18" t="s">
        <v>41</v>
      </c>
      <c r="C103" s="202">
        <v>9050</v>
      </c>
      <c r="D103" s="203">
        <v>9363.317596670724</v>
      </c>
      <c r="E103" s="202">
        <v>9740.5020690655801</v>
      </c>
      <c r="F103" s="480">
        <v>10782.706642777683</v>
      </c>
      <c r="G103" s="121"/>
      <c r="H103" s="103">
        <v>12938.494020888054</v>
      </c>
      <c r="I103" s="104">
        <v>15404.705368590916</v>
      </c>
      <c r="J103" s="105">
        <v>18892.093042532753</v>
      </c>
      <c r="K103" s="121"/>
      <c r="L103" s="87">
        <v>4.0283208221941535E-2</v>
      </c>
      <c r="M103" s="87">
        <v>3.7125202570112981E-2</v>
      </c>
      <c r="N103" s="94">
        <v>7.3952618685166005E-2</v>
      </c>
      <c r="O103" s="88">
        <v>0.11869180636634002</v>
      </c>
      <c r="P103" s="121"/>
      <c r="Q103" s="550">
        <v>2.6245500220899189E-2</v>
      </c>
      <c r="R103" s="551">
        <v>2.6440609283860255E-2</v>
      </c>
      <c r="S103" s="552">
        <v>2.6492304771376235E-2</v>
      </c>
      <c r="T103" s="553">
        <v>2.6632594331565004E-2</v>
      </c>
      <c r="U103" s="121"/>
      <c r="V103" s="87">
        <v>3.1511092707927318E-2</v>
      </c>
      <c r="W103" s="94">
        <v>3.3241614758245851E-2</v>
      </c>
      <c r="X103" s="88">
        <v>3.3075715503957742E-2</v>
      </c>
      <c r="Y103" s="554"/>
      <c r="Z103" s="522">
        <v>344821.01403399889</v>
      </c>
      <c r="AA103" s="203">
        <v>354126.39308528468</v>
      </c>
      <c r="AB103" s="202">
        <v>367672.88286633947</v>
      </c>
      <c r="AC103" s="523">
        <v>404868.80506410135</v>
      </c>
      <c r="AD103" s="121"/>
      <c r="AE103" s="103">
        <v>410601.24892568664</v>
      </c>
      <c r="AF103" s="104">
        <v>463416.27747700352</v>
      </c>
      <c r="AG103" s="105">
        <v>571177.15383276239</v>
      </c>
      <c r="AH103" s="703"/>
      <c r="AI103" s="481">
        <v>2.1880439440012701E-2</v>
      </c>
      <c r="AJ103"/>
      <c r="AK103" s="481">
        <v>2.6555522830118278E-2</v>
      </c>
      <c r="AL103" s="52"/>
    </row>
    <row r="104" spans="1:38" ht="15.6" x14ac:dyDescent="0.3">
      <c r="A104" s="32" t="s">
        <v>66</v>
      </c>
      <c r="B104" s="18" t="s">
        <v>67</v>
      </c>
      <c r="C104" s="202">
        <v>20450</v>
      </c>
      <c r="D104" s="203">
        <v>21136.863917027898</v>
      </c>
      <c r="E104" s="202">
        <v>21784.27091837463</v>
      </c>
      <c r="F104" s="480">
        <v>24425.777480332068</v>
      </c>
      <c r="G104" s="121"/>
      <c r="H104" s="103">
        <v>28490.92914964286</v>
      </c>
      <c r="I104" s="104">
        <v>35049.297159985363</v>
      </c>
      <c r="J104" s="105">
        <v>42037.906690143973</v>
      </c>
      <c r="K104" s="121"/>
      <c r="L104" s="87">
        <v>3.0629283695448262E-2</v>
      </c>
      <c r="M104" s="87">
        <v>3.1268240720150553E-2</v>
      </c>
      <c r="N104" s="94">
        <v>7.4895348281873053E-2</v>
      </c>
      <c r="O104" s="88">
        <v>0.11470137568710648</v>
      </c>
      <c r="P104" s="121"/>
      <c r="Q104" s="550">
        <v>2.552213068717539E-2</v>
      </c>
      <c r="R104" s="551">
        <v>2.6337353395154795E-2</v>
      </c>
      <c r="S104" s="552">
        <v>2.691324263067689E-2</v>
      </c>
      <c r="T104" s="553">
        <v>2.9181564456557611E-2</v>
      </c>
      <c r="U104" s="121"/>
      <c r="V104" s="87">
        <v>4.1822675101867893E-2</v>
      </c>
      <c r="W104" s="94">
        <v>3.9598699100410778E-2</v>
      </c>
      <c r="X104" s="88">
        <v>3.9618296234524161E-2</v>
      </c>
      <c r="Y104" s="554"/>
      <c r="Z104" s="522">
        <v>801265.39005130623</v>
      </c>
      <c r="AA104" s="203">
        <v>802543.20166112005</v>
      </c>
      <c r="AB104" s="202">
        <v>809425.72462613508</v>
      </c>
      <c r="AC104" s="523">
        <v>837027.68974893552</v>
      </c>
      <c r="AD104" s="121"/>
      <c r="AE104" s="103">
        <v>681231.63045518321</v>
      </c>
      <c r="AF104" s="104">
        <v>885112.33844098123</v>
      </c>
      <c r="AG104" s="105">
        <v>1061073.0567840855</v>
      </c>
      <c r="AH104" s="703"/>
      <c r="AI104" s="481">
        <v>2.1880439440012701E-2</v>
      </c>
      <c r="AJ104"/>
      <c r="AK104" s="481">
        <v>2.6555522830118278E-2</v>
      </c>
      <c r="AL104" s="52"/>
    </row>
    <row r="105" spans="1:38" ht="15.6" x14ac:dyDescent="0.3">
      <c r="A105" s="32" t="s">
        <v>30</v>
      </c>
      <c r="B105" s="18" t="s">
        <v>31</v>
      </c>
      <c r="C105" s="202">
        <v>8400</v>
      </c>
      <c r="D105" s="203">
        <v>8590.8343236051824</v>
      </c>
      <c r="E105" s="202">
        <v>8886.9418372047858</v>
      </c>
      <c r="F105" s="480">
        <v>9973.1529241501212</v>
      </c>
      <c r="G105" s="121"/>
      <c r="H105" s="103">
        <v>11704.656586192317</v>
      </c>
      <c r="I105" s="104">
        <v>13616.794911882365</v>
      </c>
      <c r="J105" s="105">
        <v>16533.202807276055</v>
      </c>
      <c r="K105" s="121"/>
      <c r="L105" s="87">
        <v>3.4467841241680564E-2</v>
      </c>
      <c r="M105" s="87">
        <v>3.2536087963405569E-2</v>
      </c>
      <c r="N105" s="94">
        <v>6.4261823265427953E-2</v>
      </c>
      <c r="O105" s="88">
        <v>0.10638149414322506</v>
      </c>
      <c r="P105" s="121"/>
      <c r="Q105" s="550">
        <v>2.6156538166771045E-2</v>
      </c>
      <c r="R105" s="551">
        <v>2.6352348149879641E-2</v>
      </c>
      <c r="S105" s="552">
        <v>2.7128061243359546E-2</v>
      </c>
      <c r="T105" s="553">
        <v>2.9827388652893184E-2</v>
      </c>
      <c r="U105" s="121"/>
      <c r="V105" s="87">
        <v>3.5549627189424324E-2</v>
      </c>
      <c r="W105" s="94">
        <v>3.9367693081639635E-2</v>
      </c>
      <c r="X105" s="88">
        <v>3.7382585580164156E-2</v>
      </c>
      <c r="Y105" s="554"/>
      <c r="Z105" s="522">
        <v>321143.41532669868</v>
      </c>
      <c r="AA105" s="203">
        <v>325998.81705966376</v>
      </c>
      <c r="AB105" s="202">
        <v>327592.22111311572</v>
      </c>
      <c r="AC105" s="523">
        <v>334362.25477897306</v>
      </c>
      <c r="AD105" s="121"/>
      <c r="AE105" s="103">
        <v>329248.36381053081</v>
      </c>
      <c r="AF105" s="104">
        <v>345887.5500691451</v>
      </c>
      <c r="AG105" s="105">
        <v>442270.1787660417</v>
      </c>
      <c r="AH105" s="703"/>
      <c r="AI105" s="481">
        <v>2.1880439440012701E-2</v>
      </c>
      <c r="AJ105"/>
      <c r="AK105" s="481">
        <v>2.6555522830118278E-2</v>
      </c>
      <c r="AL105" s="52"/>
    </row>
    <row r="106" spans="1:38" ht="15.6" x14ac:dyDescent="0.3">
      <c r="A106" s="32" t="s">
        <v>64</v>
      </c>
      <c r="B106" s="18" t="s">
        <v>65</v>
      </c>
      <c r="C106" s="202">
        <v>76050</v>
      </c>
      <c r="D106" s="203">
        <v>78376.145289979453</v>
      </c>
      <c r="E106" s="202">
        <v>80927.994156937522</v>
      </c>
      <c r="F106" s="480">
        <v>90847.474968356953</v>
      </c>
      <c r="G106" s="121"/>
      <c r="H106" s="103">
        <v>108524.58822807737</v>
      </c>
      <c r="I106" s="104">
        <v>131137.44961963268</v>
      </c>
      <c r="J106" s="105">
        <v>158191.23346195769</v>
      </c>
      <c r="K106" s="121"/>
      <c r="L106" s="87">
        <v>3.2558999393458743E-2</v>
      </c>
      <c r="M106" s="87">
        <v>3.6198733533277849E-2</v>
      </c>
      <c r="N106" s="94">
        <v>7.6174691403302353E-2</v>
      </c>
      <c r="O106" s="88">
        <v>0.11731057766924957</v>
      </c>
      <c r="P106" s="121"/>
      <c r="Q106" s="550">
        <v>2.5840176139838363E-2</v>
      </c>
      <c r="R106" s="551">
        <v>2.6641040686939375E-2</v>
      </c>
      <c r="S106" s="552">
        <v>2.7437109232623016E-2</v>
      </c>
      <c r="T106" s="553">
        <v>3.0000214472423122E-2</v>
      </c>
      <c r="U106" s="121"/>
      <c r="V106" s="87">
        <v>4.1311443810343719E-2</v>
      </c>
      <c r="W106" s="94">
        <v>4.1320265050236442E-2</v>
      </c>
      <c r="X106" s="88">
        <v>4.3711913944629921E-2</v>
      </c>
      <c r="Y106" s="554"/>
      <c r="Z106" s="522">
        <v>2943091.3933574958</v>
      </c>
      <c r="AA106" s="203">
        <v>2941932.5697889472</v>
      </c>
      <c r="AB106" s="202">
        <v>2949581.6585776927</v>
      </c>
      <c r="AC106" s="523">
        <v>3028227.5165687902</v>
      </c>
      <c r="AD106" s="121"/>
      <c r="AE106" s="103">
        <v>2626986.089527681</v>
      </c>
      <c r="AF106" s="104">
        <v>3173683.6503879661</v>
      </c>
      <c r="AG106" s="105">
        <v>3618950.0570105268</v>
      </c>
      <c r="AH106" s="703"/>
      <c r="AI106" s="481">
        <v>2.1880439440012701E-2</v>
      </c>
      <c r="AJ106"/>
      <c r="AK106" s="481">
        <v>2.6555522830118278E-2</v>
      </c>
      <c r="AL106" s="52"/>
    </row>
    <row r="107" spans="1:38" ht="15.6" x14ac:dyDescent="0.3">
      <c r="A107" s="32" t="s">
        <v>42</v>
      </c>
      <c r="B107" s="18" t="s">
        <v>43</v>
      </c>
      <c r="C107" s="202">
        <v>92050</v>
      </c>
      <c r="D107" s="203">
        <v>94495.134102484706</v>
      </c>
      <c r="E107" s="202">
        <v>97616.65521654443</v>
      </c>
      <c r="F107" s="480">
        <v>109249.8532210134</v>
      </c>
      <c r="G107" s="121"/>
      <c r="H107" s="103">
        <v>131349.3858339682</v>
      </c>
      <c r="I107" s="104">
        <v>154247.92413225697</v>
      </c>
      <c r="J107" s="105">
        <v>183976.18126902415</v>
      </c>
      <c r="K107" s="121"/>
      <c r="L107" s="87">
        <v>3.3033670396978021E-2</v>
      </c>
      <c r="M107" s="87">
        <v>3.7531848470542917E-2</v>
      </c>
      <c r="N107" s="94">
        <v>7.14198622468043E-2</v>
      </c>
      <c r="O107" s="88">
        <v>0.10985986746652121</v>
      </c>
      <c r="P107" s="121"/>
      <c r="Q107" s="550">
        <v>2.5398900128289079E-2</v>
      </c>
      <c r="R107" s="551">
        <v>2.679956379394487E-2</v>
      </c>
      <c r="S107" s="552">
        <v>2.7667277515718378E-2</v>
      </c>
      <c r="T107" s="553">
        <v>3.0464993225087795E-2</v>
      </c>
      <c r="U107" s="121"/>
      <c r="V107" s="87">
        <v>4.045900657735322E-2</v>
      </c>
      <c r="W107" s="94">
        <v>4.204499041596358E-2</v>
      </c>
      <c r="X107" s="88">
        <v>4.4816203725521316E-2</v>
      </c>
      <c r="Y107" s="554"/>
      <c r="Z107" s="522">
        <v>3624172.6820869497</v>
      </c>
      <c r="AA107" s="203">
        <v>3525995.2299609841</v>
      </c>
      <c r="AB107" s="202">
        <v>3528234.9396714694</v>
      </c>
      <c r="AC107" s="523">
        <v>3586078.3691573776</v>
      </c>
      <c r="AD107" s="121"/>
      <c r="AE107" s="103">
        <v>3246480.7454637443</v>
      </c>
      <c r="AF107" s="104">
        <v>3668639.7738764226</v>
      </c>
      <c r="AG107" s="105">
        <v>4105126.404632437</v>
      </c>
      <c r="AH107" s="703"/>
      <c r="AI107" s="481">
        <v>2.1880439440012701E-2</v>
      </c>
      <c r="AJ107"/>
      <c r="AK107" s="481">
        <v>2.6555522830118278E-2</v>
      </c>
      <c r="AL107" s="52"/>
    </row>
    <row r="108" spans="1:38" ht="15.6" x14ac:dyDescent="0.3">
      <c r="A108" s="32" t="s">
        <v>22</v>
      </c>
      <c r="B108" s="18" t="s">
        <v>23</v>
      </c>
      <c r="C108" s="202">
        <v>1800</v>
      </c>
      <c r="D108" s="203">
        <v>1869.4730535951248</v>
      </c>
      <c r="E108" s="202">
        <v>1937.4778198260844</v>
      </c>
      <c r="F108" s="480">
        <v>2188.3010964337295</v>
      </c>
      <c r="G108" s="121"/>
      <c r="H108" s="103">
        <v>2662.9942210114718</v>
      </c>
      <c r="I108" s="104">
        <v>3166.4667294420942</v>
      </c>
      <c r="J108" s="105">
        <v>3693.84110295337</v>
      </c>
      <c r="K108" s="121"/>
      <c r="L108" s="87">
        <v>3.6376435648634686E-2</v>
      </c>
      <c r="M108" s="87">
        <v>4.0046194339141694E-2</v>
      </c>
      <c r="N108" s="94">
        <v>7.669716676562377E-2</v>
      </c>
      <c r="O108" s="88">
        <v>0.11038663627796641</v>
      </c>
      <c r="P108" s="121"/>
      <c r="Q108" s="550">
        <v>3.2893405428857041E-2</v>
      </c>
      <c r="R108" s="551">
        <v>2.9458184935466054E-2</v>
      </c>
      <c r="S108" s="552">
        <v>3.0131131805539186E-2</v>
      </c>
      <c r="T108" s="553">
        <v>3.2809254842951538E-2</v>
      </c>
      <c r="U108" s="121"/>
      <c r="V108" s="87">
        <v>4.3006107657776418E-2</v>
      </c>
      <c r="W108" s="94">
        <v>4.4393424119250617E-2</v>
      </c>
      <c r="X108" s="88">
        <v>4.9530139879669456E-2</v>
      </c>
      <c r="Y108" s="554"/>
      <c r="Z108" s="522">
        <v>54722.214879608633</v>
      </c>
      <c r="AA108" s="203">
        <v>63461.922643590333</v>
      </c>
      <c r="AB108" s="202">
        <v>64301.528144717959</v>
      </c>
      <c r="AC108" s="523">
        <v>66697.677436092257</v>
      </c>
      <c r="AD108" s="121"/>
      <c r="AE108" s="103">
        <v>61921.302950790196</v>
      </c>
      <c r="AF108" s="104">
        <v>71327.382202739303</v>
      </c>
      <c r="AG108" s="105">
        <v>74577.643267863532</v>
      </c>
      <c r="AH108" s="703"/>
      <c r="AI108" s="481">
        <v>2.1880439440012701E-2</v>
      </c>
      <c r="AJ108"/>
      <c r="AK108" s="481">
        <v>2.6555522830118278E-2</v>
      </c>
      <c r="AL108" s="52"/>
    </row>
    <row r="109" spans="1:38" ht="15.6" x14ac:dyDescent="0.3">
      <c r="A109" s="32" t="s">
        <v>14</v>
      </c>
      <c r="B109" s="18" t="s">
        <v>15</v>
      </c>
      <c r="C109" s="202">
        <v>14250</v>
      </c>
      <c r="D109" s="203">
        <v>14581.125570216738</v>
      </c>
      <c r="E109" s="202">
        <v>15040.982625119708</v>
      </c>
      <c r="F109" s="480">
        <v>16642.006134593139</v>
      </c>
      <c r="G109" s="121"/>
      <c r="H109" s="103">
        <v>19138.381069553077</v>
      </c>
      <c r="I109" s="104">
        <v>22335.602047664022</v>
      </c>
      <c r="J109" s="105">
        <v>27031.734073006603</v>
      </c>
      <c r="K109" s="121"/>
      <c r="L109" s="87">
        <v>3.1537829688695007E-2</v>
      </c>
      <c r="M109" s="87">
        <v>2.8347517496892571E-2</v>
      </c>
      <c r="N109" s="94">
        <v>6.0616543809782542E-2</v>
      </c>
      <c r="O109" s="88">
        <v>0.10187833911067168</v>
      </c>
      <c r="P109" s="121"/>
      <c r="Q109" s="550">
        <v>3.0610463080883089E-2</v>
      </c>
      <c r="R109" s="551">
        <v>3.00822898462767E-2</v>
      </c>
      <c r="S109" s="552">
        <v>3.0909588641303314E-2</v>
      </c>
      <c r="T109" s="553">
        <v>3.3396778679964059E-2</v>
      </c>
      <c r="U109" s="121"/>
      <c r="V109" s="87">
        <v>3.9026658903405606E-2</v>
      </c>
      <c r="W109" s="94">
        <v>4.28506569050838E-2</v>
      </c>
      <c r="X109" s="88">
        <v>4.5081803705726869E-2</v>
      </c>
      <c r="Y109" s="554"/>
      <c r="Z109" s="522">
        <v>465527.09648157656</v>
      </c>
      <c r="AA109" s="203">
        <v>484707.96753597038</v>
      </c>
      <c r="AB109" s="202">
        <v>486612.19014157349</v>
      </c>
      <c r="AC109" s="523">
        <v>498311.71724886401</v>
      </c>
      <c r="AD109" s="121"/>
      <c r="AE109" s="103">
        <v>490392.50623329671</v>
      </c>
      <c r="AF109" s="104">
        <v>521242.93210109754</v>
      </c>
      <c r="AG109" s="105">
        <v>599615.18508569978</v>
      </c>
      <c r="AH109" s="703"/>
      <c r="AI109" s="481">
        <v>2.1880439440012701E-2</v>
      </c>
      <c r="AJ109"/>
      <c r="AK109" s="481">
        <v>2.6555522830118278E-2</v>
      </c>
      <c r="AL109" s="52"/>
    </row>
    <row r="110" spans="1:38" ht="15" customHeight="1" x14ac:dyDescent="0.3">
      <c r="A110" s="33" t="s">
        <v>68</v>
      </c>
      <c r="B110" s="27" t="s">
        <v>69</v>
      </c>
      <c r="C110" s="486">
        <v>16306.041466072893</v>
      </c>
      <c r="D110" s="486">
        <v>16800.846124040203</v>
      </c>
      <c r="E110" s="487">
        <v>17362.595006435808</v>
      </c>
      <c r="F110" s="488">
        <v>19426.171446968685</v>
      </c>
      <c r="G110" s="121"/>
      <c r="H110" s="489">
        <v>22416.530503589536</v>
      </c>
      <c r="I110" s="490">
        <v>26796.403987943781</v>
      </c>
      <c r="J110" s="491">
        <v>32423.729574573008</v>
      </c>
      <c r="K110" s="121"/>
      <c r="L110" s="89">
        <v>3.3435749500247081E-2</v>
      </c>
      <c r="M110" s="89">
        <v>2.9049428329705806E-2</v>
      </c>
      <c r="N110" s="95">
        <v>6.6443520450673921E-2</v>
      </c>
      <c r="O110" s="90">
        <v>0.10788619359074514</v>
      </c>
      <c r="P110" s="121"/>
      <c r="Q110" s="555">
        <v>3.6028090774110837E-2</v>
      </c>
      <c r="R110" s="556">
        <v>3.6598619979637495E-2</v>
      </c>
      <c r="S110" s="557">
        <v>3.7541859939422578E-2</v>
      </c>
      <c r="T110" s="558">
        <v>4.1062787236927994E-2</v>
      </c>
      <c r="U110" s="121"/>
      <c r="V110" s="89">
        <v>5.3756910690647371E-2</v>
      </c>
      <c r="W110" s="95">
        <v>5.4137163076888567E-2</v>
      </c>
      <c r="X110" s="90">
        <v>5.7283666352099805E-2</v>
      </c>
      <c r="Y110" s="554"/>
      <c r="Z110" s="526">
        <v>452592.43872534408</v>
      </c>
      <c r="AA110" s="486">
        <v>459056.82054098626</v>
      </c>
      <c r="AB110" s="487">
        <v>462486.27623809886</v>
      </c>
      <c r="AC110" s="527">
        <v>473084.57983822929</v>
      </c>
      <c r="AD110" s="121"/>
      <c r="AE110" s="489">
        <v>416998.11643918679</v>
      </c>
      <c r="AF110" s="490">
        <v>494972.44526622235</v>
      </c>
      <c r="AG110" s="491">
        <v>566020.50181769615</v>
      </c>
      <c r="AH110" s="703"/>
      <c r="AI110" s="481">
        <v>2.1880439440012701E-2</v>
      </c>
      <c r="AJ110"/>
      <c r="AK110" s="481">
        <v>2.6555522830118278E-2</v>
      </c>
      <c r="AL110" s="52"/>
    </row>
    <row r="111" spans="1:38" ht="15.6" x14ac:dyDescent="0.3">
      <c r="A111" s="32" t="s">
        <v>26</v>
      </c>
      <c r="B111" s="18" t="s">
        <v>27</v>
      </c>
      <c r="C111" s="202">
        <v>8400</v>
      </c>
      <c r="D111" s="203">
        <v>8658.5851316218232</v>
      </c>
      <c r="E111" s="202">
        <v>8950.2831803172066</v>
      </c>
      <c r="F111" s="480">
        <v>10033.798267464723</v>
      </c>
      <c r="G111" s="121"/>
      <c r="H111" s="103">
        <v>11855.235159218202</v>
      </c>
      <c r="I111" s="104">
        <v>14140.148635661673</v>
      </c>
      <c r="J111" s="105">
        <v>17139.253878324431</v>
      </c>
      <c r="K111" s="121"/>
      <c r="L111" s="87">
        <v>3.3688881527546455E-2</v>
      </c>
      <c r="M111" s="87">
        <v>3.3924821465066479E-2</v>
      </c>
      <c r="N111" s="94">
        <v>7.1020347873361755E-2</v>
      </c>
      <c r="O111" s="88">
        <v>0.11302599971041682</v>
      </c>
      <c r="P111" s="121"/>
      <c r="Q111" s="550">
        <v>3.6867156062318163E-2</v>
      </c>
      <c r="R111" s="551">
        <v>3.7661018859400014E-2</v>
      </c>
      <c r="S111" s="552">
        <v>3.8606679131565548E-2</v>
      </c>
      <c r="T111" s="553">
        <v>4.2109680227581159E-2</v>
      </c>
      <c r="U111" s="121"/>
      <c r="V111" s="87">
        <v>5.573258467074501E-2</v>
      </c>
      <c r="W111" s="94">
        <v>5.6800674611354927E-2</v>
      </c>
      <c r="X111" s="88">
        <v>5.7817016178707603E-2</v>
      </c>
      <c r="Y111" s="554"/>
      <c r="Z111" s="522">
        <v>227845.07668020591</v>
      </c>
      <c r="AA111" s="203">
        <v>229908.41442572075</v>
      </c>
      <c r="AB111" s="202">
        <v>231832.50623074925</v>
      </c>
      <c r="AC111" s="523">
        <v>238277.71223237045</v>
      </c>
      <c r="AD111" s="121"/>
      <c r="AE111" s="103">
        <v>212716.40691448533</v>
      </c>
      <c r="AF111" s="104">
        <v>248943.32210686349</v>
      </c>
      <c r="AG111" s="105">
        <v>296439.61261073069</v>
      </c>
      <c r="AH111" s="703"/>
      <c r="AI111" s="481">
        <v>2.1880439440012701E-2</v>
      </c>
      <c r="AJ111"/>
      <c r="AK111" s="481">
        <v>2.6555522830118278E-2</v>
      </c>
      <c r="AL111" s="52"/>
    </row>
    <row r="112" spans="1:38" ht="15.6" x14ac:dyDescent="0.3">
      <c r="A112" s="32" t="s">
        <v>34</v>
      </c>
      <c r="B112" s="18" t="s">
        <v>35</v>
      </c>
      <c r="C112" s="202">
        <v>114999.99999999999</v>
      </c>
      <c r="D112" s="203">
        <v>119784.96682114842</v>
      </c>
      <c r="E112" s="202">
        <v>123765.69400461698</v>
      </c>
      <c r="F112" s="480">
        <v>137521.89983731095</v>
      </c>
      <c r="G112" s="121"/>
      <c r="H112" s="103">
        <v>157132.0887737826</v>
      </c>
      <c r="I112" s="104">
        <v>185165.93433725208</v>
      </c>
      <c r="J112" s="105">
        <v>224788.03215889333</v>
      </c>
      <c r="K112" s="121"/>
      <c r="L112" s="87">
        <v>3.323227688005459E-2</v>
      </c>
      <c r="M112" s="87">
        <v>2.7019297654603758E-2</v>
      </c>
      <c r="N112" s="94">
        <v>6.1299221119194724E-2</v>
      </c>
      <c r="O112" s="88">
        <v>0.10326607602941684</v>
      </c>
      <c r="P112" s="121"/>
      <c r="Q112" s="550">
        <v>4.3178871055509313E-2</v>
      </c>
      <c r="R112" s="551">
        <v>4.4685344175751741E-2</v>
      </c>
      <c r="S112" s="552">
        <v>4.6064787572255836E-2</v>
      </c>
      <c r="T112" s="553">
        <v>5.0238354603868988E-2</v>
      </c>
      <c r="U112" s="121"/>
      <c r="V112" s="87">
        <v>6.0009297393072002E-2</v>
      </c>
      <c r="W112" s="94">
        <v>6.5126126616872212E-2</v>
      </c>
      <c r="X112" s="88">
        <v>6.5825999423585968E-2</v>
      </c>
      <c r="Y112" s="554"/>
      <c r="Z112" s="522">
        <v>2663339.6656471132</v>
      </c>
      <c r="AA112" s="203">
        <v>2680632.0736844428</v>
      </c>
      <c r="AB112" s="202">
        <v>2686774.4437219393</v>
      </c>
      <c r="AC112" s="523">
        <v>2737388.6131756399</v>
      </c>
      <c r="AD112" s="121"/>
      <c r="AE112" s="103">
        <v>2618462.3983270181</v>
      </c>
      <c r="AF112" s="104">
        <v>2843189.7297770688</v>
      </c>
      <c r="AG112" s="105">
        <v>3414882.1761504472</v>
      </c>
      <c r="AH112" s="703"/>
      <c r="AI112" s="481">
        <v>2.1880439440012701E-2</v>
      </c>
      <c r="AJ112"/>
      <c r="AK112" s="481">
        <v>2.6555522830118278E-2</v>
      </c>
      <c r="AL112" s="52"/>
    </row>
    <row r="113" spans="1:43" ht="15.6" x14ac:dyDescent="0.3">
      <c r="A113" s="32" t="s">
        <v>48</v>
      </c>
      <c r="B113" s="18" t="s">
        <v>49</v>
      </c>
      <c r="C113" s="202">
        <v>1650</v>
      </c>
      <c r="D113" s="203">
        <v>1697.3773951030569</v>
      </c>
      <c r="E113" s="202">
        <v>1759.1219346874709</v>
      </c>
      <c r="F113" s="480">
        <v>1986.8554979291378</v>
      </c>
      <c r="G113" s="121"/>
      <c r="H113" s="103">
        <v>2397.808488880597</v>
      </c>
      <c r="I113" s="104">
        <v>2872.7616530856189</v>
      </c>
      <c r="J113" s="105">
        <v>3531.0034465443491</v>
      </c>
      <c r="K113" s="121"/>
      <c r="L113" s="87">
        <v>3.6376435648634908E-2</v>
      </c>
      <c r="M113" s="87">
        <v>3.831622911761623E-2</v>
      </c>
      <c r="N113" s="94">
        <v>7.6531302765431963E-2</v>
      </c>
      <c r="O113" s="88">
        <v>0.12187991211115157</v>
      </c>
      <c r="P113" s="121"/>
      <c r="Q113" s="550">
        <v>5.1313500473639653E-2</v>
      </c>
      <c r="R113" s="551">
        <v>5.1682419976814657E-2</v>
      </c>
      <c r="S113" s="552">
        <v>5.2928311677195305E-2</v>
      </c>
      <c r="T113" s="553">
        <v>5.7459294605835633E-2</v>
      </c>
      <c r="U113" s="121"/>
      <c r="V113" s="87">
        <v>7.6869933116605463E-2</v>
      </c>
      <c r="W113" s="94">
        <v>7.7677223153576169E-2</v>
      </c>
      <c r="X113" s="88">
        <v>7.7363376788824434E-2</v>
      </c>
      <c r="Y113" s="554"/>
      <c r="Z113" s="522">
        <v>32155.280477262011</v>
      </c>
      <c r="AA113" s="203">
        <v>32842.451956865028</v>
      </c>
      <c r="AB113" s="202">
        <v>33235.935153499449</v>
      </c>
      <c r="AC113" s="523">
        <v>34578.487458969787</v>
      </c>
      <c r="AD113" s="121"/>
      <c r="AE113" s="103">
        <v>31193.06068919451</v>
      </c>
      <c r="AF113" s="104">
        <v>36983.320675687159</v>
      </c>
      <c r="AG113" s="105">
        <v>45641.795809699222</v>
      </c>
      <c r="AH113" s="703"/>
      <c r="AI113" s="481">
        <v>2.1880439440012701E-2</v>
      </c>
      <c r="AJ113"/>
      <c r="AK113" s="481">
        <v>2.6555522830118278E-2</v>
      </c>
      <c r="AL113" s="52"/>
    </row>
    <row r="114" spans="1:43" ht="14.4" x14ac:dyDescent="0.3">
      <c r="A114" s="33" t="s">
        <v>70</v>
      </c>
      <c r="B114" s="27" t="s">
        <v>71</v>
      </c>
      <c r="C114" s="486">
        <v>183600</v>
      </c>
      <c r="D114" s="486">
        <v>190510.44176953722</v>
      </c>
      <c r="E114" s="487">
        <v>196638.52316119146</v>
      </c>
      <c r="F114" s="488">
        <v>219749.70629800577</v>
      </c>
      <c r="G114" s="121"/>
      <c r="H114" s="489">
        <v>254119.14710954559</v>
      </c>
      <c r="I114" s="490">
        <v>298973.58474365063</v>
      </c>
      <c r="J114" s="491">
        <v>358044.86359138752</v>
      </c>
      <c r="K114" s="121"/>
      <c r="L114" s="89">
        <v>3.2166643123254346E-2</v>
      </c>
      <c r="M114" s="89">
        <v>2.9489252627254325E-2</v>
      </c>
      <c r="N114" s="95">
        <v>6.3508347619041894E-2</v>
      </c>
      <c r="O114" s="90">
        <v>0.1025589752091427</v>
      </c>
      <c r="P114" s="121"/>
      <c r="Q114" s="555">
        <v>7.0886960797549622E-2</v>
      </c>
      <c r="R114" s="556">
        <v>6.973233286798701E-2</v>
      </c>
      <c r="S114" s="557">
        <v>7.1656934574561543E-2</v>
      </c>
      <c r="T114" s="558">
        <v>7.8212943815931468E-2</v>
      </c>
      <c r="U114" s="121"/>
      <c r="V114" s="89">
        <v>9.116258212133288E-2</v>
      </c>
      <c r="W114" s="95">
        <v>0.10172263772923844</v>
      </c>
      <c r="X114" s="90">
        <v>0.10797473286619455</v>
      </c>
      <c r="Y114" s="554"/>
      <c r="Z114" s="526">
        <v>2590039.097942912</v>
      </c>
      <c r="AA114" s="486">
        <v>2732024.499025437</v>
      </c>
      <c r="AB114" s="487">
        <v>2744165.9949405487</v>
      </c>
      <c r="AC114" s="527">
        <v>2809633.4900163184</v>
      </c>
      <c r="AD114" s="121"/>
      <c r="AE114" s="489">
        <v>2787537.8384009087</v>
      </c>
      <c r="AF114" s="490">
        <v>2939105.7036826699</v>
      </c>
      <c r="AG114" s="491">
        <v>3316006.0144356848</v>
      </c>
      <c r="AH114"/>
      <c r="AI114" s="481">
        <v>2.1880439440012701E-2</v>
      </c>
      <c r="AJ114"/>
      <c r="AK114" s="481">
        <v>2.6555522830118278E-2</v>
      </c>
      <c r="AL114" s="52"/>
    </row>
    <row r="115" spans="1:43" ht="14.4" x14ac:dyDescent="0.3">
      <c r="A115" s="34" t="s">
        <v>74</v>
      </c>
      <c r="B115" s="20" t="s">
        <v>75</v>
      </c>
      <c r="C115" s="498">
        <v>542510</v>
      </c>
      <c r="D115" s="498">
        <v>560595.95639662689</v>
      </c>
      <c r="E115" s="498">
        <v>579251.53412896232</v>
      </c>
      <c r="F115" s="499">
        <v>648354.07237877592</v>
      </c>
      <c r="G115" s="121"/>
      <c r="H115" s="106">
        <v>761094.22667394124</v>
      </c>
      <c r="I115" s="107">
        <v>905715.91080443736</v>
      </c>
      <c r="J115" s="108">
        <v>1094048.8577456302</v>
      </c>
      <c r="K115" s="184"/>
      <c r="L115" s="91">
        <v>3.3278116831682025E-2</v>
      </c>
      <c r="M115" s="91">
        <v>3.2583632863588008E-2</v>
      </c>
      <c r="N115" s="92">
        <v>6.9143379042408304E-2</v>
      </c>
      <c r="O115" s="93">
        <v>0.11031164515560521</v>
      </c>
      <c r="P115" s="121"/>
      <c r="Q115" s="559">
        <v>2.1047641219666145E-2</v>
      </c>
      <c r="R115" s="560">
        <v>2.1315338263677423E-2</v>
      </c>
      <c r="S115" s="560">
        <v>2.1880439440012701E-2</v>
      </c>
      <c r="T115" s="561">
        <v>2.3800845157685577E-2</v>
      </c>
      <c r="U115" s="121"/>
      <c r="V115" s="91">
        <v>3.0912634143981332E-2</v>
      </c>
      <c r="W115" s="92">
        <v>3.1627455651960228E-2</v>
      </c>
      <c r="X115" s="93">
        <v>3.2490555882603994E-2</v>
      </c>
      <c r="Y115" s="554"/>
      <c r="Z115" s="534">
        <v>25775334.838618331</v>
      </c>
      <c r="AA115" s="498">
        <v>26300120.104212232</v>
      </c>
      <c r="AB115" s="498">
        <v>26473487.231233872</v>
      </c>
      <c r="AC115" s="535">
        <v>27240800.403653506</v>
      </c>
      <c r="AD115" s="121"/>
      <c r="AE115" s="106">
        <v>24620814.361176845</v>
      </c>
      <c r="AF115" s="107">
        <v>28637014.648641277</v>
      </c>
      <c r="AG115" s="108">
        <v>33672826.703817733</v>
      </c>
      <c r="AH115" s="52"/>
      <c r="AI115" s="52"/>
      <c r="AJ115" s="52"/>
      <c r="AK115" s="52"/>
      <c r="AL115" s="52"/>
    </row>
    <row r="116" spans="1:43" ht="14.4" x14ac:dyDescent="0.3">
      <c r="A116" s="34" t="s">
        <v>76</v>
      </c>
      <c r="B116" s="20" t="s">
        <v>77</v>
      </c>
      <c r="C116" s="498">
        <v>726110</v>
      </c>
      <c r="D116" s="498">
        <v>751106.39816616406</v>
      </c>
      <c r="E116" s="498">
        <v>775890.05729015381</v>
      </c>
      <c r="F116" s="499">
        <v>868103.77867678169</v>
      </c>
      <c r="G116" s="121"/>
      <c r="H116" s="106">
        <v>1015213.3737834869</v>
      </c>
      <c r="I116" s="107">
        <v>1204689.4955480881</v>
      </c>
      <c r="J116" s="108">
        <v>1452093.7213370176</v>
      </c>
      <c r="K116" s="184"/>
      <c r="L116" s="91">
        <v>3.299620291412686E-2</v>
      </c>
      <c r="M116" s="91">
        <v>3.1803832631491336E-2</v>
      </c>
      <c r="N116" s="92">
        <v>6.7728156360121528E-2</v>
      </c>
      <c r="O116" s="93">
        <v>0.10836958624106141</v>
      </c>
      <c r="P116" s="121"/>
      <c r="Q116" s="559">
        <v>2.5598463874438419E-2</v>
      </c>
      <c r="R116" s="560">
        <v>2.5871543712358079E-2</v>
      </c>
      <c r="S116" s="560">
        <v>2.6555522830118278E-2</v>
      </c>
      <c r="T116" s="561">
        <v>2.888822776231691E-2</v>
      </c>
      <c r="U116" s="121"/>
      <c r="V116" s="91">
        <v>3.7040292185063467E-2</v>
      </c>
      <c r="W116" s="92">
        <v>3.8151916134922671E-2</v>
      </c>
      <c r="X116" s="93">
        <v>3.9257624926899402E-2</v>
      </c>
      <c r="Y116" s="554"/>
      <c r="Z116" s="534">
        <v>28365373.936561242</v>
      </c>
      <c r="AA116" s="498">
        <v>29032144.60323767</v>
      </c>
      <c r="AB116" s="498">
        <v>29217653.226174422</v>
      </c>
      <c r="AC116" s="535">
        <v>30050433.893669825</v>
      </c>
      <c r="AD116" s="121"/>
      <c r="AE116" s="106">
        <v>27408352.199577753</v>
      </c>
      <c r="AF116" s="107">
        <v>31576120.352323946</v>
      </c>
      <c r="AG116" s="108">
        <v>36988832.718253419</v>
      </c>
      <c r="AH116" s="52"/>
      <c r="AI116" s="52"/>
      <c r="AJ116" s="52"/>
      <c r="AK116" s="52"/>
      <c r="AL116" s="52"/>
    </row>
    <row r="117" spans="1:43" ht="15" thickBot="1" x14ac:dyDescent="0.35">
      <c r="A117" s="35" t="s">
        <v>78</v>
      </c>
      <c r="B117" s="36"/>
      <c r="C117" s="503">
        <v>749504.81365043344</v>
      </c>
      <c r="D117" s="503">
        <v>775181.99444229144</v>
      </c>
      <c r="E117" s="504">
        <v>800684.55836888158</v>
      </c>
      <c r="F117" s="505">
        <v>895833.73386748263</v>
      </c>
      <c r="G117" s="121"/>
      <c r="H117" s="109">
        <v>1047599.1519067375</v>
      </c>
      <c r="I117" s="110">
        <v>1243579.272320389</v>
      </c>
      <c r="J117" s="111">
        <v>1499359.1887732863</v>
      </c>
      <c r="K117" s="184"/>
      <c r="L117" s="91">
        <v>3.2898808421031545E-2</v>
      </c>
      <c r="M117" s="91">
        <v>3.1795299760806417E-2</v>
      </c>
      <c r="N117" s="97">
        <v>6.7798268941525297E-2</v>
      </c>
      <c r="O117" s="98">
        <v>0.1084998907196344</v>
      </c>
      <c r="P117" s="121"/>
      <c r="Q117" s="96">
        <v>2.5720183232150178E-2</v>
      </c>
      <c r="R117" s="97">
        <v>2.6009857616900889E-2</v>
      </c>
      <c r="S117" s="560">
        <v>2.669385570214023E-2</v>
      </c>
      <c r="T117" s="98">
        <v>2.9038560245787944E-2</v>
      </c>
      <c r="U117" s="121"/>
      <c r="V117" s="96">
        <v>3.7284975904997644E-2</v>
      </c>
      <c r="W117" s="97">
        <v>3.8365169119855845E-2</v>
      </c>
      <c r="X117" s="98">
        <v>3.9450283426717372E-2</v>
      </c>
      <c r="Y117" s="554"/>
      <c r="Z117" s="109">
        <v>29140726.054919932</v>
      </c>
      <c r="AA117" s="110">
        <v>29803392.46219432</v>
      </c>
      <c r="AB117" s="498">
        <v>29995088.281858254</v>
      </c>
      <c r="AC117" s="111">
        <v>30849798.553543083</v>
      </c>
      <c r="AD117" s="121"/>
      <c r="AE117" s="109">
        <v>28097085.39375288</v>
      </c>
      <c r="AF117" s="110">
        <v>32414278.389738057</v>
      </c>
      <c r="AG117" s="111">
        <v>38006297.003125153</v>
      </c>
      <c r="AH117" s="52"/>
      <c r="AI117" s="52"/>
      <c r="AJ117" s="52"/>
      <c r="AK117" s="52"/>
      <c r="AL117" s="52"/>
    </row>
    <row r="118" spans="1:43" x14ac:dyDescent="0.3">
      <c r="A118" s="6" t="s">
        <v>79</v>
      </c>
      <c r="B118" s="6"/>
      <c r="C118" s="6"/>
      <c r="D118" s="6"/>
      <c r="E118" s="4"/>
      <c r="F118" s="5"/>
      <c r="G118" s="5"/>
      <c r="H118" s="5"/>
      <c r="I118" s="5"/>
      <c r="J118" s="5"/>
      <c r="K118" s="6"/>
      <c r="L118" s="5"/>
      <c r="M118" s="5"/>
      <c r="N118" s="5"/>
      <c r="O118" s="5"/>
      <c r="P118" s="4"/>
      <c r="Q118" s="4"/>
      <c r="R118" s="6"/>
      <c r="S118" s="4"/>
      <c r="T118" s="6"/>
      <c r="U118" s="4"/>
      <c r="V118" s="4"/>
      <c r="W118" s="4"/>
      <c r="X118" s="52"/>
      <c r="Y118" s="52"/>
      <c r="Z118" s="4"/>
      <c r="AA118" s="6"/>
      <c r="AB118" s="6"/>
      <c r="AC118" s="6"/>
      <c r="AD118" s="4"/>
      <c r="AE118" s="4"/>
      <c r="AF118" s="4"/>
      <c r="AG118" s="52"/>
      <c r="AH118" s="52"/>
      <c r="AI118" s="52"/>
      <c r="AJ118" s="52"/>
      <c r="AK118" s="52"/>
      <c r="AL118" s="52"/>
    </row>
    <row r="119" spans="1:43" x14ac:dyDescent="0.3">
      <c r="A119" s="6" t="s">
        <v>84</v>
      </c>
      <c r="B119" s="6"/>
      <c r="C119" s="6"/>
      <c r="D119" s="6"/>
      <c r="E119" s="6"/>
      <c r="F119" s="5"/>
      <c r="G119" s="5"/>
      <c r="H119" s="5"/>
      <c r="I119" s="5"/>
      <c r="J119" s="5"/>
      <c r="K119" s="6"/>
      <c r="L119" s="5"/>
      <c r="M119" s="5"/>
      <c r="N119" s="5"/>
      <c r="O119" s="5"/>
      <c r="P119" s="4"/>
      <c r="Q119" s="4"/>
      <c r="R119" s="6"/>
      <c r="S119" s="6"/>
      <c r="T119" s="6"/>
      <c r="U119" s="16"/>
      <c r="V119" s="16"/>
      <c r="W119" s="16"/>
      <c r="X119" s="52"/>
      <c r="Y119" s="52"/>
      <c r="Z119" s="4"/>
      <c r="AA119" s="6"/>
      <c r="AB119" s="6"/>
      <c r="AC119" s="6"/>
      <c r="AD119" s="16"/>
      <c r="AE119" s="16"/>
      <c r="AF119" s="16"/>
      <c r="AG119" s="52"/>
      <c r="AH119" s="52"/>
      <c r="AI119" s="52"/>
      <c r="AJ119" s="52"/>
      <c r="AK119" s="52"/>
      <c r="AL119" s="52"/>
    </row>
    <row r="120" spans="1:43" x14ac:dyDescent="0.3">
      <c r="A120" s="6"/>
      <c r="B120" s="6"/>
      <c r="C120" s="6"/>
      <c r="D120" s="6"/>
      <c r="E120" s="6"/>
      <c r="F120" s="6"/>
      <c r="G120" s="6"/>
      <c r="H120" s="6"/>
      <c r="I120" s="6"/>
      <c r="J120" s="6"/>
      <c r="K120" s="8"/>
      <c r="L120" s="6"/>
      <c r="M120" s="6"/>
      <c r="N120" s="6"/>
      <c r="O120" s="6"/>
      <c r="P120" s="6"/>
      <c r="Q120" s="6"/>
      <c r="R120" s="4"/>
      <c r="S120" s="4"/>
      <c r="T120" s="4"/>
      <c r="U120" s="16"/>
      <c r="V120" s="16"/>
      <c r="W120" s="16"/>
      <c r="X120" s="52"/>
      <c r="Y120" s="52"/>
      <c r="Z120" s="6"/>
      <c r="AA120" s="4"/>
      <c r="AB120" s="4"/>
      <c r="AC120" s="4"/>
      <c r="AD120" s="16"/>
      <c r="AE120" s="16"/>
      <c r="AF120" s="16"/>
      <c r="AG120" s="52"/>
      <c r="AH120" s="52"/>
      <c r="AI120" s="52"/>
      <c r="AJ120" s="52"/>
      <c r="AK120" s="52"/>
      <c r="AL120" s="52"/>
    </row>
    <row r="121" spans="1:43" ht="14.4" thickBo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52"/>
      <c r="Y121" s="52"/>
      <c r="Z121" s="6"/>
      <c r="AA121" s="6"/>
      <c r="AB121" s="6"/>
      <c r="AC121" s="6"/>
      <c r="AD121" s="6"/>
      <c r="AE121" s="6"/>
      <c r="AF121" s="6"/>
      <c r="AG121" s="52"/>
      <c r="AH121" s="52"/>
      <c r="AI121" s="52"/>
      <c r="AJ121" s="52"/>
      <c r="AK121" s="52"/>
      <c r="AL121" s="52"/>
    </row>
    <row r="122" spans="1:43" ht="21.6" customHeight="1" thickBot="1" x14ac:dyDescent="0.35">
      <c r="A122" s="744" t="s">
        <v>245</v>
      </c>
      <c r="B122" s="745"/>
      <c r="C122" s="745"/>
      <c r="D122" s="745"/>
      <c r="E122" s="745"/>
      <c r="F122" s="745"/>
      <c r="G122" s="745"/>
      <c r="H122" s="745"/>
      <c r="I122" s="745"/>
      <c r="J122" s="745"/>
      <c r="K122" s="745"/>
      <c r="L122" s="745"/>
      <c r="M122" s="745"/>
      <c r="N122" s="745"/>
      <c r="O122" s="745"/>
      <c r="P122" s="745"/>
      <c r="Q122" s="745"/>
      <c r="R122" s="745"/>
      <c r="S122" s="745"/>
      <c r="T122" s="745"/>
      <c r="U122" s="745"/>
      <c r="V122" s="745"/>
      <c r="W122" s="745"/>
      <c r="X122" s="745"/>
      <c r="Y122" s="745"/>
      <c r="Z122" s="745"/>
      <c r="AA122" s="745"/>
      <c r="AB122" s="745"/>
      <c r="AC122" s="745"/>
      <c r="AD122" s="745"/>
      <c r="AE122" s="745"/>
      <c r="AF122" s="745"/>
      <c r="AG122" s="745"/>
      <c r="AH122" s="52"/>
      <c r="AI122" s="52"/>
      <c r="AJ122" s="52"/>
      <c r="AK122" s="52"/>
      <c r="AL122" s="52"/>
    </row>
    <row r="123" spans="1:43" ht="21.6" customHeight="1" thickBot="1" x14ac:dyDescent="0.35">
      <c r="A123" s="744" t="s">
        <v>246</v>
      </c>
      <c r="B123" s="745"/>
      <c r="C123" s="745"/>
      <c r="D123" s="745"/>
      <c r="E123" s="745"/>
      <c r="F123" s="745"/>
      <c r="G123" s="745"/>
      <c r="H123" s="745"/>
      <c r="I123" s="745"/>
      <c r="J123" s="745"/>
      <c r="K123" s="745"/>
      <c r="L123" s="745"/>
      <c r="M123" s="745"/>
      <c r="N123" s="745"/>
      <c r="O123" s="745"/>
      <c r="P123" s="745"/>
      <c r="Q123" s="745"/>
      <c r="R123" s="745"/>
      <c r="S123" s="745"/>
      <c r="T123" s="745"/>
      <c r="U123" s="745"/>
      <c r="V123" s="745"/>
      <c r="W123" s="745"/>
      <c r="X123" s="745"/>
      <c r="Y123" s="745"/>
      <c r="Z123" s="745"/>
      <c r="AA123" s="745"/>
      <c r="AB123" s="745"/>
      <c r="AC123" s="745"/>
      <c r="AD123" s="745"/>
      <c r="AE123" s="745"/>
      <c r="AF123" s="745"/>
      <c r="AG123" s="745"/>
      <c r="AH123" s="52"/>
      <c r="AI123" s="52"/>
      <c r="AJ123" s="52"/>
      <c r="AK123" s="52"/>
      <c r="AL123" s="52"/>
    </row>
    <row r="124" spans="1:43" ht="15.75" customHeight="1" thickBot="1" x14ac:dyDescent="0.35">
      <c r="A124" s="6"/>
      <c r="B124" s="6"/>
      <c r="C124" s="741" t="s">
        <v>116</v>
      </c>
      <c r="D124" s="742"/>
      <c r="E124" s="742"/>
      <c r="F124" s="743"/>
      <c r="G124" s="6"/>
      <c r="H124" s="735" t="s">
        <v>116</v>
      </c>
      <c r="I124" s="736"/>
      <c r="J124" s="737"/>
      <c r="K124" s="6"/>
      <c r="L124" s="735" t="s">
        <v>117</v>
      </c>
      <c r="M124" s="736"/>
      <c r="N124" s="736"/>
      <c r="O124" s="737"/>
      <c r="P124"/>
      <c r="Q124" s="735" t="s">
        <v>111</v>
      </c>
      <c r="R124" s="736"/>
      <c r="S124" s="736"/>
      <c r="T124" s="737"/>
      <c r="U124" s="6"/>
      <c r="V124" s="735" t="s">
        <v>111</v>
      </c>
      <c r="W124" s="736"/>
      <c r="X124" s="737"/>
      <c r="Y124" s="52"/>
      <c r="Z124" s="735" t="s">
        <v>112</v>
      </c>
      <c r="AA124" s="736"/>
      <c r="AB124" s="736"/>
      <c r="AC124" s="737"/>
      <c r="AD124" s="6"/>
      <c r="AE124" s="735" t="s">
        <v>112</v>
      </c>
      <c r="AF124" s="736"/>
      <c r="AG124" s="737"/>
      <c r="AH124" s="52"/>
      <c r="AI124" s="52"/>
      <c r="AJ124" s="52"/>
      <c r="AK124" s="52"/>
      <c r="AL124" s="52"/>
    </row>
    <row r="125" spans="1:43" ht="40.799999999999997" x14ac:dyDescent="0.3">
      <c r="A125" s="413"/>
      <c r="B125" s="414"/>
      <c r="C125" s="419">
        <v>2020</v>
      </c>
      <c r="D125" s="420">
        <v>2021</v>
      </c>
      <c r="E125" s="420">
        <v>2022</v>
      </c>
      <c r="F125" s="429">
        <v>2025</v>
      </c>
      <c r="G125"/>
      <c r="H125" s="437" t="s">
        <v>3</v>
      </c>
      <c r="I125" s="417" t="s">
        <v>4</v>
      </c>
      <c r="J125" s="438" t="s">
        <v>5</v>
      </c>
      <c r="K125"/>
      <c r="L125" s="437" t="s">
        <v>137</v>
      </c>
      <c r="M125" s="417" t="s">
        <v>7</v>
      </c>
      <c r="N125" s="417" t="s">
        <v>8</v>
      </c>
      <c r="O125" s="438" t="s">
        <v>9</v>
      </c>
      <c r="P125"/>
      <c r="Q125" s="452">
        <v>2020</v>
      </c>
      <c r="R125" s="420">
        <v>2021</v>
      </c>
      <c r="S125" s="420">
        <v>2022</v>
      </c>
      <c r="T125" s="429">
        <v>2025</v>
      </c>
      <c r="U125"/>
      <c r="V125" s="437" t="s">
        <v>3</v>
      </c>
      <c r="W125" s="417" t="s">
        <v>4</v>
      </c>
      <c r="X125" s="438" t="s">
        <v>5</v>
      </c>
      <c r="Y125" s="52"/>
      <c r="Z125" s="452">
        <v>2020</v>
      </c>
      <c r="AA125" s="420">
        <v>2021</v>
      </c>
      <c r="AB125" s="420">
        <v>2022</v>
      </c>
      <c r="AC125" s="429">
        <v>2025</v>
      </c>
      <c r="AD125"/>
      <c r="AE125" s="437" t="s">
        <v>3</v>
      </c>
      <c r="AF125" s="417" t="s">
        <v>4</v>
      </c>
      <c r="AG125" s="438" t="s">
        <v>5</v>
      </c>
      <c r="AH125" s="52"/>
      <c r="AI125" s="52"/>
      <c r="AJ125" s="52"/>
      <c r="AK125" s="52"/>
      <c r="AL125" s="52"/>
    </row>
    <row r="126" spans="1:43" ht="15" thickBot="1" x14ac:dyDescent="0.35">
      <c r="A126" s="433" t="s">
        <v>10</v>
      </c>
      <c r="B126" s="434" t="s">
        <v>11</v>
      </c>
      <c r="C126" s="435" t="s">
        <v>110</v>
      </c>
      <c r="D126" s="436" t="s">
        <v>110</v>
      </c>
      <c r="E126" s="436" t="s">
        <v>110</v>
      </c>
      <c r="F126" s="445" t="s">
        <v>110</v>
      </c>
      <c r="G126"/>
      <c r="H126" s="439" t="s">
        <v>110</v>
      </c>
      <c r="I126" s="435" t="s">
        <v>110</v>
      </c>
      <c r="J126" s="370" t="s">
        <v>110</v>
      </c>
      <c r="K126"/>
      <c r="L126" s="440" t="s">
        <v>13</v>
      </c>
      <c r="M126" s="441" t="s">
        <v>13</v>
      </c>
      <c r="N126" s="441" t="s">
        <v>13</v>
      </c>
      <c r="O126" s="442" t="s">
        <v>13</v>
      </c>
      <c r="P126"/>
      <c r="Q126" s="439" t="s">
        <v>110</v>
      </c>
      <c r="R126" s="436" t="s">
        <v>110</v>
      </c>
      <c r="S126" s="436" t="s">
        <v>110</v>
      </c>
      <c r="T126" s="445" t="s">
        <v>110</v>
      </c>
      <c r="U126"/>
      <c r="V126" s="439" t="s">
        <v>110</v>
      </c>
      <c r="W126" s="435" t="s">
        <v>110</v>
      </c>
      <c r="X126" s="370" t="s">
        <v>110</v>
      </c>
      <c r="Y126" s="52"/>
      <c r="Z126" s="439" t="s">
        <v>110</v>
      </c>
      <c r="AA126" s="436" t="s">
        <v>110</v>
      </c>
      <c r="AB126" s="436" t="s">
        <v>110</v>
      </c>
      <c r="AC126" s="445" t="s">
        <v>110</v>
      </c>
      <c r="AD126"/>
      <c r="AE126" s="439" t="s">
        <v>110</v>
      </c>
      <c r="AF126" s="435" t="s">
        <v>110</v>
      </c>
      <c r="AG126" s="370" t="s">
        <v>110</v>
      </c>
      <c r="AH126" s="52"/>
      <c r="AI126" s="52"/>
      <c r="AJ126" s="52"/>
      <c r="AK126" s="52"/>
      <c r="AL126" s="52"/>
    </row>
    <row r="127" spans="1:43" ht="14.4" x14ac:dyDescent="0.3">
      <c r="A127" s="32" t="s">
        <v>87</v>
      </c>
      <c r="B127" s="18"/>
      <c r="C127" s="202">
        <v>3757.5912548281544</v>
      </c>
      <c r="D127" s="203">
        <v>4414.1202060297746</v>
      </c>
      <c r="E127" s="202">
        <v>5587.4647098945543</v>
      </c>
      <c r="F127" s="480">
        <v>10871.710835022701</v>
      </c>
      <c r="G127" s="121"/>
      <c r="H127" s="103">
        <v>15143.521393094752</v>
      </c>
      <c r="I127" s="104">
        <v>18022.755945980833</v>
      </c>
      <c r="J127" s="105">
        <v>21762.504317818639</v>
      </c>
      <c r="K127" s="121"/>
      <c r="L127" s="87">
        <v>0.2658161647392312</v>
      </c>
      <c r="M127" s="87">
        <v>6.8527728258766185E-2</v>
      </c>
      <c r="N127" s="94">
        <v>0.10638087992423895</v>
      </c>
      <c r="O127" s="88">
        <v>0.14889991034898165</v>
      </c>
      <c r="P127" s="121"/>
      <c r="Q127" s="550">
        <v>5.9693946097321617E-3</v>
      </c>
      <c r="R127" s="551">
        <v>7.6890304132793998E-3</v>
      </c>
      <c r="S127" s="552">
        <v>9.7127393294058964E-3</v>
      </c>
      <c r="T127" s="553">
        <v>1.8300618880816959E-2</v>
      </c>
      <c r="U127" s="562"/>
      <c r="V127" s="87">
        <v>2.7306243808588079E-2</v>
      </c>
      <c r="W127" s="94">
        <v>2.8434033260420134E-2</v>
      </c>
      <c r="X127" s="88">
        <v>2.9901419078174736E-2</v>
      </c>
      <c r="Y127" s="554"/>
      <c r="Z127" s="522">
        <v>629476.10276961606</v>
      </c>
      <c r="AA127" s="203">
        <v>574080.21151878056</v>
      </c>
      <c r="AB127" s="202">
        <v>575271.76632633107</v>
      </c>
      <c r="AC127" s="523">
        <v>594062.46891566191</v>
      </c>
      <c r="AD127" s="121"/>
      <c r="AE127" s="103">
        <v>554580.90461830446</v>
      </c>
      <c r="AF127" s="104">
        <v>633844.5123459961</v>
      </c>
      <c r="AG127" s="105">
        <v>727808.4113975463</v>
      </c>
      <c r="AH127" s="52"/>
      <c r="AI127" s="217"/>
      <c r="AJ127" s="217"/>
      <c r="AK127" s="217"/>
      <c r="AL127" s="217"/>
      <c r="AN127" s="217"/>
      <c r="AO127" s="217"/>
      <c r="AP127" s="217"/>
      <c r="AQ127" s="217"/>
    </row>
    <row r="128" spans="1:43" ht="14.4" x14ac:dyDescent="0.3">
      <c r="A128" s="32" t="s">
        <v>88</v>
      </c>
      <c r="B128" s="18"/>
      <c r="C128" s="202">
        <v>34234.816118973045</v>
      </c>
      <c r="D128" s="203">
        <v>35208.298824982841</v>
      </c>
      <c r="E128" s="202">
        <v>36229.95343576622</v>
      </c>
      <c r="F128" s="480">
        <v>39710.660684518902</v>
      </c>
      <c r="G128" s="121"/>
      <c r="H128" s="103">
        <v>46162.739173470189</v>
      </c>
      <c r="I128" s="104">
        <v>54911.865074528374</v>
      </c>
      <c r="J128" s="105">
        <v>66302.5875448726</v>
      </c>
      <c r="K128" s="121"/>
      <c r="L128" s="87">
        <v>2.9017437504206933E-2</v>
      </c>
      <c r="M128" s="87">
        <v>3.0568565939455894E-2</v>
      </c>
      <c r="N128" s="94">
        <v>6.6969036621709055E-2</v>
      </c>
      <c r="O128" s="88">
        <v>0.10796150872413457</v>
      </c>
      <c r="P128" s="121"/>
      <c r="Q128" s="550">
        <v>9.2182109718986285E-3</v>
      </c>
      <c r="R128" s="551">
        <v>9.357215369743167E-3</v>
      </c>
      <c r="S128" s="552">
        <v>9.5803375550923327E-3</v>
      </c>
      <c r="T128" s="553">
        <v>1.0124929579265368E-2</v>
      </c>
      <c r="U128" s="562"/>
      <c r="V128" s="87">
        <v>1.2416073498819825E-2</v>
      </c>
      <c r="W128" s="94">
        <v>1.3329631691974084E-2</v>
      </c>
      <c r="X128" s="88">
        <v>1.4190896258129755E-2</v>
      </c>
      <c r="Y128" s="554"/>
      <c r="Z128" s="522">
        <v>3713824.3226735215</v>
      </c>
      <c r="AA128" s="203">
        <v>3762689.7996630403</v>
      </c>
      <c r="AB128" s="202">
        <v>3781699.0505212992</v>
      </c>
      <c r="AC128" s="523">
        <v>3922067.839942466</v>
      </c>
      <c r="AD128" s="121"/>
      <c r="AE128" s="103">
        <v>3717982.1122884024</v>
      </c>
      <c r="AF128" s="104">
        <v>4119533.5582746374</v>
      </c>
      <c r="AG128" s="105">
        <v>4672191.6881668996</v>
      </c>
      <c r="AH128" s="52"/>
      <c r="AI128" s="217"/>
      <c r="AJ128" s="217"/>
      <c r="AK128" s="217"/>
      <c r="AL128" s="217"/>
      <c r="AN128" s="217"/>
      <c r="AO128" s="217"/>
      <c r="AP128" s="217"/>
      <c r="AQ128" s="217"/>
    </row>
    <row r="129" spans="1:43" ht="14.4" x14ac:dyDescent="0.3">
      <c r="A129" s="32" t="s">
        <v>89</v>
      </c>
      <c r="B129" s="18"/>
      <c r="C129" s="202">
        <v>12153.928960526269</v>
      </c>
      <c r="D129" s="203">
        <v>13209.104601900368</v>
      </c>
      <c r="E129" s="202">
        <v>14037.825420108147</v>
      </c>
      <c r="F129" s="480">
        <v>16993.183842019087</v>
      </c>
      <c r="G129" s="121"/>
      <c r="H129" s="103">
        <v>20431.395686184926</v>
      </c>
      <c r="I129" s="104">
        <v>24319.151195924373</v>
      </c>
      <c r="J129" s="105">
        <v>29367.027032532053</v>
      </c>
      <c r="K129" s="121"/>
      <c r="L129" s="87">
        <v>6.2738606679558995E-2</v>
      </c>
      <c r="M129" s="87">
        <v>3.7539538472225464E-2</v>
      </c>
      <c r="N129" s="94">
        <v>7.4322648280916948E-2</v>
      </c>
      <c r="O129" s="88">
        <v>0.11562193702009571</v>
      </c>
      <c r="P129" s="121"/>
      <c r="Q129" s="550">
        <v>1.4512807743675254E-2</v>
      </c>
      <c r="R129" s="551">
        <v>1.4666415558365302E-2</v>
      </c>
      <c r="S129" s="552">
        <v>1.5249485265789894E-2</v>
      </c>
      <c r="T129" s="553">
        <v>1.9016839545938073E-2</v>
      </c>
      <c r="U129" s="562"/>
      <c r="V129" s="87">
        <v>2.5876018557961736E-2</v>
      </c>
      <c r="W129" s="94">
        <v>2.5635551563966286E-2</v>
      </c>
      <c r="X129" s="88">
        <v>2.67956105264439E-2</v>
      </c>
      <c r="Y129" s="554"/>
      <c r="Z129" s="522">
        <v>837462.27299283317</v>
      </c>
      <c r="AA129" s="203">
        <v>900636.18812207144</v>
      </c>
      <c r="AB129" s="202">
        <v>920544.21348896693</v>
      </c>
      <c r="AC129" s="523">
        <v>893586.11881692871</v>
      </c>
      <c r="AD129" s="121"/>
      <c r="AE129" s="103">
        <v>789588.07516770903</v>
      </c>
      <c r="AF129" s="104">
        <v>948649.42286272999</v>
      </c>
      <c r="AG129" s="105">
        <v>1095964.0946994093</v>
      </c>
      <c r="AH129" s="52"/>
      <c r="AI129" s="217"/>
      <c r="AJ129" s="217"/>
      <c r="AK129" s="217"/>
      <c r="AL129" s="217"/>
      <c r="AN129" s="217"/>
      <c r="AO129" s="217"/>
      <c r="AP129" s="217"/>
      <c r="AQ129" s="217"/>
    </row>
    <row r="130" spans="1:43" ht="14.4" x14ac:dyDescent="0.3">
      <c r="A130" s="32" t="s">
        <v>90</v>
      </c>
      <c r="B130" s="18"/>
      <c r="C130" s="202">
        <v>29960.098722258706</v>
      </c>
      <c r="D130" s="203">
        <v>30191.581399515118</v>
      </c>
      <c r="E130" s="202">
        <v>30624.901776699309</v>
      </c>
      <c r="F130" s="480">
        <v>32199.050794814841</v>
      </c>
      <c r="G130" s="121"/>
      <c r="H130" s="103">
        <v>36924.646912195582</v>
      </c>
      <c r="I130" s="104">
        <v>43939.217454616737</v>
      </c>
      <c r="J130" s="105">
        <v>53069.367048641885</v>
      </c>
      <c r="K130" s="121"/>
      <c r="L130" s="87">
        <v>1.4352357746691302E-2</v>
      </c>
      <c r="M130" s="87">
        <v>2.7766970019599269E-2</v>
      </c>
      <c r="N130" s="94">
        <v>6.4147550662092767E-2</v>
      </c>
      <c r="O130" s="88">
        <v>0.10509640915700413</v>
      </c>
      <c r="P130" s="121"/>
      <c r="Q130" s="550">
        <v>5.0485858605106834E-2</v>
      </c>
      <c r="R130" s="551">
        <v>4.9583045193558391E-2</v>
      </c>
      <c r="S130" s="552">
        <v>5.0293262570770138E-2</v>
      </c>
      <c r="T130" s="553">
        <v>5.0160591018967457E-2</v>
      </c>
      <c r="U130" s="562"/>
      <c r="V130" s="87">
        <v>6.427461245524034E-2</v>
      </c>
      <c r="W130" s="94">
        <v>6.5353295992388066E-2</v>
      </c>
      <c r="X130" s="88">
        <v>6.7751666448339284E-2</v>
      </c>
      <c r="Y130" s="554"/>
      <c r="Z130" s="522">
        <v>593435.45994933578</v>
      </c>
      <c r="AA130" s="203">
        <v>608909.38185937551</v>
      </c>
      <c r="AB130" s="202">
        <v>608926.52835169516</v>
      </c>
      <c r="AC130" s="523">
        <v>641919.28645017883</v>
      </c>
      <c r="AD130" s="121"/>
      <c r="AE130" s="103">
        <v>574482.60676653986</v>
      </c>
      <c r="AF130" s="104">
        <v>672333.61053028598</v>
      </c>
      <c r="AG130" s="105">
        <v>783292.4240927319</v>
      </c>
      <c r="AH130" s="52"/>
      <c r="AI130" s="217"/>
      <c r="AJ130" s="217"/>
      <c r="AK130" s="217"/>
      <c r="AL130" s="217"/>
      <c r="AN130" s="217"/>
      <c r="AO130" s="217"/>
      <c r="AP130" s="217"/>
      <c r="AQ130" s="217"/>
    </row>
    <row r="131" spans="1:43" ht="14.4" x14ac:dyDescent="0.3">
      <c r="A131" s="32" t="s">
        <v>91</v>
      </c>
      <c r="B131" s="18"/>
      <c r="C131" s="202">
        <v>25954.675102455567</v>
      </c>
      <c r="D131" s="203">
        <v>27999.091315675509</v>
      </c>
      <c r="E131" s="202">
        <v>29645.936513474611</v>
      </c>
      <c r="F131" s="480">
        <v>35456.625476932561</v>
      </c>
      <c r="G131" s="121"/>
      <c r="H131" s="103">
        <v>42456.33411468241</v>
      </c>
      <c r="I131" s="104">
        <v>50515.279987160742</v>
      </c>
      <c r="J131" s="105">
        <v>61009.980283363511</v>
      </c>
      <c r="K131" s="121"/>
      <c r="L131" s="87">
        <v>5.8817808736425059E-2</v>
      </c>
      <c r="M131" s="87">
        <v>3.6690260565812594E-2</v>
      </c>
      <c r="N131" s="94">
        <v>7.3359174825891937E-2</v>
      </c>
      <c r="O131" s="88">
        <v>0.11465558633735462</v>
      </c>
      <c r="P131" s="121"/>
      <c r="Q131" s="550">
        <v>1.1898074490684687E-2</v>
      </c>
      <c r="R131" s="551">
        <v>1.2106851936246051E-2</v>
      </c>
      <c r="S131" s="552">
        <v>1.2595679374950685E-2</v>
      </c>
      <c r="T131" s="553">
        <v>1.5295070779435604E-2</v>
      </c>
      <c r="U131" s="562"/>
      <c r="V131" s="87">
        <v>2.0328542202916185E-2</v>
      </c>
      <c r="W131" s="94">
        <v>2.0667053781306389E-2</v>
      </c>
      <c r="X131" s="88">
        <v>2.1424839946833592E-2</v>
      </c>
      <c r="Y131" s="554"/>
      <c r="Z131" s="522">
        <v>2181418.1044820454</v>
      </c>
      <c r="AA131" s="203">
        <v>2312664.8829205995</v>
      </c>
      <c r="AB131" s="202">
        <v>2353659.1898672939</v>
      </c>
      <c r="AC131" s="523">
        <v>2318173.3506329632</v>
      </c>
      <c r="AD131" s="121"/>
      <c r="AE131" s="103">
        <v>2088508.5458116094</v>
      </c>
      <c r="AF131" s="104">
        <v>2444241.9573540012</v>
      </c>
      <c r="AG131" s="105">
        <v>2847628.2872946393</v>
      </c>
      <c r="AH131" s="52"/>
      <c r="AI131" s="217"/>
      <c r="AJ131" s="217"/>
      <c r="AK131" s="217"/>
      <c r="AL131" s="217"/>
      <c r="AN131" s="217"/>
      <c r="AO131" s="217"/>
      <c r="AP131" s="217"/>
      <c r="AQ131" s="217"/>
    </row>
    <row r="132" spans="1:43" ht="14.4" x14ac:dyDescent="0.3">
      <c r="A132" s="32" t="s">
        <v>92</v>
      </c>
      <c r="B132" s="18"/>
      <c r="C132" s="202">
        <v>58506.650966346126</v>
      </c>
      <c r="D132" s="203">
        <v>59164.726738980273</v>
      </c>
      <c r="E132" s="202">
        <v>60164.949060474646</v>
      </c>
      <c r="F132" s="480">
        <v>63735.394268421274</v>
      </c>
      <c r="G132" s="121"/>
      <c r="H132" s="103">
        <v>73259.237669279595</v>
      </c>
      <c r="I132" s="104">
        <v>87195.174342217681</v>
      </c>
      <c r="J132" s="105">
        <v>105344.94016870475</v>
      </c>
      <c r="K132" s="121"/>
      <c r="L132" s="87">
        <v>1.6905720293564519E-2</v>
      </c>
      <c r="M132" s="87">
        <v>2.8244378069974374E-2</v>
      </c>
      <c r="N132" s="94">
        <v>6.4687989039126315E-2</v>
      </c>
      <c r="O132" s="88">
        <v>0.1057236554259382</v>
      </c>
      <c r="P132" s="121"/>
      <c r="Q132" s="550">
        <v>4.2515663169698313E-2</v>
      </c>
      <c r="R132" s="551">
        <v>4.5122153236270009E-2</v>
      </c>
      <c r="S132" s="552">
        <v>4.4529988284674374E-2</v>
      </c>
      <c r="T132" s="553">
        <v>4.9382455507550195E-2</v>
      </c>
      <c r="U132" s="562"/>
      <c r="V132" s="87">
        <v>6.2380466618777379E-2</v>
      </c>
      <c r="W132" s="94">
        <v>6.3441104608668392E-2</v>
      </c>
      <c r="X132" s="88">
        <v>6.5788936054449215E-2</v>
      </c>
      <c r="Y132" s="554"/>
      <c r="Z132" s="522">
        <v>1376119.919212383</v>
      </c>
      <c r="AA132" s="203">
        <v>1311212.3978033608</v>
      </c>
      <c r="AB132" s="202">
        <v>1351110.8216747784</v>
      </c>
      <c r="AC132" s="523">
        <v>1290648.5433612475</v>
      </c>
      <c r="AD132" s="121"/>
      <c r="AE132" s="103">
        <v>1174393.8710331409</v>
      </c>
      <c r="AF132" s="104">
        <v>1374427.1144090956</v>
      </c>
      <c r="AG132" s="105">
        <v>1601256.1759855428</v>
      </c>
      <c r="AH132" s="52"/>
      <c r="AI132" s="217"/>
      <c r="AJ132" s="217"/>
      <c r="AK132" s="217"/>
      <c r="AL132" s="217"/>
      <c r="AN132" s="217"/>
      <c r="AO132" s="217"/>
      <c r="AP132" s="217"/>
      <c r="AQ132" s="217"/>
    </row>
    <row r="133" spans="1:43" ht="14.4" x14ac:dyDescent="0.3">
      <c r="A133" s="32" t="s">
        <v>93</v>
      </c>
      <c r="B133" s="18"/>
      <c r="C133" s="202">
        <v>83428.312079917887</v>
      </c>
      <c r="D133" s="203">
        <v>81444.546617440079</v>
      </c>
      <c r="E133" s="202">
        <v>80867.736026110259</v>
      </c>
      <c r="F133" s="480">
        <v>79752.268077188812</v>
      </c>
      <c r="G133" s="121"/>
      <c r="H133" s="103">
        <v>89516.288129457127</v>
      </c>
      <c r="I133" s="104">
        <v>106533.99532733267</v>
      </c>
      <c r="J133" s="105">
        <v>128657.77753367886</v>
      </c>
      <c r="K133" s="121"/>
      <c r="L133" s="87">
        <v>-7.0822493989586288E-3</v>
      </c>
      <c r="M133" s="87">
        <v>2.3367933481574177E-2</v>
      </c>
      <c r="N133" s="94">
        <v>5.9617285604978365E-2</v>
      </c>
      <c r="O133" s="88">
        <v>0.10036964268104609</v>
      </c>
      <c r="P133" s="121"/>
      <c r="Q133" s="550">
        <v>3.9000728380451224E-2</v>
      </c>
      <c r="R133" s="551">
        <v>3.6571848906445686E-2</v>
      </c>
      <c r="S133" s="552">
        <v>3.6404058385272074E-2</v>
      </c>
      <c r="T133" s="553">
        <v>3.3779759163762427E-2</v>
      </c>
      <c r="U133" s="562"/>
      <c r="V133" s="87">
        <v>4.3256072140663994E-2</v>
      </c>
      <c r="W133" s="94">
        <v>4.3019833524482187E-2</v>
      </c>
      <c r="X133" s="88">
        <v>4.6142643091259622E-2</v>
      </c>
      <c r="Y133" s="554"/>
      <c r="Z133" s="522">
        <v>2139147.5376069029</v>
      </c>
      <c r="AA133" s="203">
        <v>2226973.7257687757</v>
      </c>
      <c r="AB133" s="202">
        <v>2221393.4273555274</v>
      </c>
      <c r="AC133" s="523">
        <v>2360948.3919217475</v>
      </c>
      <c r="AD133" s="121"/>
      <c r="AE133" s="103">
        <v>2069450.2228117243</v>
      </c>
      <c r="AF133" s="104">
        <v>2476392.5519773378</v>
      </c>
      <c r="AG133" s="105">
        <v>2788261.9831556492</v>
      </c>
      <c r="AH133" s="52"/>
      <c r="AI133" s="217"/>
      <c r="AJ133" s="217"/>
      <c r="AK133" s="217"/>
      <c r="AL133" s="217"/>
      <c r="AN133" s="217"/>
      <c r="AO133" s="217"/>
      <c r="AP133" s="217"/>
      <c r="AQ133" s="217"/>
    </row>
    <row r="134" spans="1:43" ht="14.4" x14ac:dyDescent="0.3">
      <c r="A134" s="32" t="s">
        <v>94</v>
      </c>
      <c r="B134" s="18"/>
      <c r="C134" s="202">
        <v>146795.31514413925</v>
      </c>
      <c r="D134" s="203">
        <v>155230.55813285639</v>
      </c>
      <c r="E134" s="202">
        <v>162657.83361993192</v>
      </c>
      <c r="F134" s="480">
        <v>188666.85743520141</v>
      </c>
      <c r="G134" s="121"/>
      <c r="H134" s="103">
        <v>223637.16480042052</v>
      </c>
      <c r="I134" s="104">
        <v>266097.21091349371</v>
      </c>
      <c r="J134" s="105">
        <v>321522.24017323734</v>
      </c>
      <c r="K134" s="121"/>
      <c r="L134" s="87">
        <v>4.7846735696967624E-2</v>
      </c>
      <c r="M134" s="87">
        <v>3.4593325806774544E-2</v>
      </c>
      <c r="N134" s="94">
        <v>7.119599777549368E-2</v>
      </c>
      <c r="O134" s="88">
        <v>0.11250784128278268</v>
      </c>
      <c r="P134" s="121"/>
      <c r="Q134" s="550">
        <v>2.1742722589480075E-2</v>
      </c>
      <c r="R134" s="551">
        <v>2.2797004148792804E-2</v>
      </c>
      <c r="S134" s="552">
        <v>2.341794745515112E-2</v>
      </c>
      <c r="T134" s="553">
        <v>2.7673781043221973E-2</v>
      </c>
      <c r="U134" s="562"/>
      <c r="V134" s="87">
        <v>3.571617156469889E-2</v>
      </c>
      <c r="W134" s="94">
        <v>3.6969831418172255E-2</v>
      </c>
      <c r="X134" s="88">
        <v>3.6443676851991652E-2</v>
      </c>
      <c r="Y134" s="554"/>
      <c r="Z134" s="522">
        <v>6751468.8898787769</v>
      </c>
      <c r="AA134" s="203">
        <v>6809252.5280816993</v>
      </c>
      <c r="AB134" s="202">
        <v>6945862.0970708923</v>
      </c>
      <c r="AC134" s="523">
        <v>6817530.9019224467</v>
      </c>
      <c r="AD134" s="121"/>
      <c r="AE134" s="103">
        <v>6261509.9828185048</v>
      </c>
      <c r="AF134" s="104">
        <v>7197685.2667685021</v>
      </c>
      <c r="AG134" s="105">
        <v>8822442.4082957506</v>
      </c>
      <c r="AH134" s="52"/>
      <c r="AI134" s="217"/>
      <c r="AJ134" s="217"/>
      <c r="AK134" s="217"/>
      <c r="AL134" s="217"/>
      <c r="AN134" s="217"/>
      <c r="AO134" s="217"/>
      <c r="AP134" s="217"/>
      <c r="AQ134" s="217"/>
    </row>
    <row r="135" spans="1:43" ht="14.4" x14ac:dyDescent="0.3">
      <c r="A135" s="32" t="s">
        <v>95</v>
      </c>
      <c r="B135" s="18"/>
      <c r="C135" s="202">
        <v>0</v>
      </c>
      <c r="D135" s="203">
        <v>0</v>
      </c>
      <c r="E135" s="202">
        <v>0</v>
      </c>
      <c r="F135" s="480">
        <v>0</v>
      </c>
      <c r="G135" s="121"/>
      <c r="H135" s="103">
        <v>0</v>
      </c>
      <c r="I135" s="104">
        <v>0</v>
      </c>
      <c r="J135" s="105">
        <v>0</v>
      </c>
      <c r="K135" s="121"/>
      <c r="L135" s="87">
        <v>0</v>
      </c>
      <c r="M135" s="87">
        <v>0</v>
      </c>
      <c r="N135" s="94">
        <v>0</v>
      </c>
      <c r="O135" s="88">
        <v>0</v>
      </c>
      <c r="P135" s="121"/>
      <c r="Q135" s="550">
        <v>0</v>
      </c>
      <c r="R135" s="551">
        <v>0</v>
      </c>
      <c r="S135" s="552">
        <v>0</v>
      </c>
      <c r="T135" s="553">
        <v>0</v>
      </c>
      <c r="U135" s="562"/>
      <c r="V135" s="87">
        <v>0</v>
      </c>
      <c r="W135" s="94">
        <v>0</v>
      </c>
      <c r="X135" s="88">
        <v>0</v>
      </c>
      <c r="Y135" s="554"/>
      <c r="Z135" s="522">
        <v>0</v>
      </c>
      <c r="AA135" s="203">
        <v>0</v>
      </c>
      <c r="AB135" s="202">
        <v>0</v>
      </c>
      <c r="AC135" s="523">
        <v>0</v>
      </c>
      <c r="AD135" s="121"/>
      <c r="AE135" s="103">
        <v>0</v>
      </c>
      <c r="AF135" s="104">
        <v>0</v>
      </c>
      <c r="AG135" s="105">
        <v>0</v>
      </c>
      <c r="AH135" s="52"/>
      <c r="AI135" s="217"/>
      <c r="AJ135" s="217"/>
      <c r="AK135" s="217"/>
      <c r="AL135" s="217"/>
      <c r="AN135" s="217"/>
      <c r="AO135" s="217"/>
      <c r="AP135" s="217"/>
      <c r="AQ135" s="217"/>
    </row>
    <row r="136" spans="1:43" ht="14.4" x14ac:dyDescent="0.3">
      <c r="A136" s="32" t="s">
        <v>96</v>
      </c>
      <c r="B136" s="18"/>
      <c r="C136" s="202">
        <v>77637.716095188414</v>
      </c>
      <c r="D136" s="203">
        <v>85553.413719821678</v>
      </c>
      <c r="E136" s="202">
        <v>91855.237678420686</v>
      </c>
      <c r="F136" s="480">
        <v>114664.91162453961</v>
      </c>
      <c r="G136" s="121"/>
      <c r="H136" s="103">
        <v>139268.70691050286</v>
      </c>
      <c r="I136" s="104">
        <v>165756.08719199197</v>
      </c>
      <c r="J136" s="105">
        <v>200211.78411671382</v>
      </c>
      <c r="K136" s="121"/>
      <c r="L136" s="87">
        <v>7.3659526658244268E-2</v>
      </c>
      <c r="M136" s="87">
        <v>3.9643877938543959E-2</v>
      </c>
      <c r="N136" s="94">
        <v>7.6484520349655583E-2</v>
      </c>
      <c r="O136" s="88">
        <v>0.11792281375730562</v>
      </c>
      <c r="P136" s="121"/>
      <c r="Q136" s="550">
        <v>1.3067257054634376E-2</v>
      </c>
      <c r="R136" s="551">
        <v>1.3934635743941347E-2</v>
      </c>
      <c r="S136" s="552">
        <v>1.5218326826464417E-2</v>
      </c>
      <c r="T136" s="553">
        <v>1.7089003526485437E-2</v>
      </c>
      <c r="U136" s="562"/>
      <c r="V136" s="87">
        <v>2.372231494606877E-2</v>
      </c>
      <c r="W136" s="94">
        <v>2.3735942799238539E-2</v>
      </c>
      <c r="X136" s="88">
        <v>2.4249438368572095E-2</v>
      </c>
      <c r="Y136" s="554"/>
      <c r="Z136" s="522">
        <v>5941393.4975476563</v>
      </c>
      <c r="AA136" s="203">
        <v>6139623.2590449685</v>
      </c>
      <c r="AB136" s="202">
        <v>6035830.2674040329</v>
      </c>
      <c r="AC136" s="523">
        <v>6709865.2912573814</v>
      </c>
      <c r="AD136" s="121"/>
      <c r="AE136" s="103">
        <v>5870789.0535608241</v>
      </c>
      <c r="AF136" s="104">
        <v>6983336.9836613154</v>
      </c>
      <c r="AG136" s="105">
        <v>8256347.2635388346</v>
      </c>
      <c r="AH136" s="52"/>
      <c r="AI136" s="217"/>
      <c r="AJ136" s="217"/>
      <c r="AK136" s="217"/>
      <c r="AL136" s="217"/>
      <c r="AN136" s="217"/>
      <c r="AO136" s="217"/>
      <c r="AP136" s="217"/>
      <c r="AQ136" s="217"/>
    </row>
    <row r="137" spans="1:43" ht="14.4" x14ac:dyDescent="0.3">
      <c r="A137" s="32" t="s">
        <v>97</v>
      </c>
      <c r="B137" s="18"/>
      <c r="C137" s="202">
        <v>60076.502219393056</v>
      </c>
      <c r="D137" s="203">
        <v>58362.700154106817</v>
      </c>
      <c r="E137" s="202">
        <v>57791.434969837501</v>
      </c>
      <c r="F137" s="480">
        <v>56530.968017798281</v>
      </c>
      <c r="G137" s="121"/>
      <c r="H137" s="103">
        <v>63280.423633230006</v>
      </c>
      <c r="I137" s="104">
        <v>75317.256156803225</v>
      </c>
      <c r="J137" s="105">
        <v>90969.273082637534</v>
      </c>
      <c r="K137" s="121"/>
      <c r="L137" s="87">
        <v>-9.788189764368127E-3</v>
      </c>
      <c r="M137" s="87">
        <v>2.2813828623431176E-2</v>
      </c>
      <c r="N137" s="94">
        <v>5.9062556210315087E-2</v>
      </c>
      <c r="O137" s="88">
        <v>9.9820120167279036E-2</v>
      </c>
      <c r="P137" s="121"/>
      <c r="Q137" s="550">
        <v>4.4142330646245294E-2</v>
      </c>
      <c r="R137" s="551">
        <v>4.2097363228752654E-2</v>
      </c>
      <c r="S137" s="552">
        <v>4.103529857961611E-2</v>
      </c>
      <c r="T137" s="553">
        <v>3.9762311674121316E-2</v>
      </c>
      <c r="U137" s="562"/>
      <c r="V137" s="87">
        <v>4.9324134881574548E-2</v>
      </c>
      <c r="W137" s="94">
        <v>5.016220869719696E-2</v>
      </c>
      <c r="X137" s="88">
        <v>5.2004123551823447E-2</v>
      </c>
      <c r="Y137" s="554"/>
      <c r="Z137" s="522">
        <v>1360972.5934238387</v>
      </c>
      <c r="AA137" s="203">
        <v>1386374.2447946211</v>
      </c>
      <c r="AB137" s="202">
        <v>1408334.7013477036</v>
      </c>
      <c r="AC137" s="523">
        <v>1421722.3706988492</v>
      </c>
      <c r="AD137" s="121"/>
      <c r="AE137" s="103">
        <v>1282950.5025311443</v>
      </c>
      <c r="AF137" s="104">
        <v>1501474.0800480724</v>
      </c>
      <c r="AG137" s="105">
        <v>1749270.3822223695</v>
      </c>
      <c r="AH137" s="52"/>
      <c r="AI137" s="217"/>
      <c r="AJ137" s="217"/>
      <c r="AK137" s="217"/>
      <c r="AL137" s="217"/>
      <c r="AN137" s="217"/>
      <c r="AO137" s="217"/>
      <c r="AP137" s="217"/>
      <c r="AQ137" s="217"/>
    </row>
    <row r="138" spans="1:43" ht="14.4" x14ac:dyDescent="0.3">
      <c r="A138" s="32" t="s">
        <v>98</v>
      </c>
      <c r="B138" s="18"/>
      <c r="C138" s="202">
        <v>10004.39333597352</v>
      </c>
      <c r="D138" s="203">
        <v>9817.8146853180497</v>
      </c>
      <c r="E138" s="202">
        <v>9788.2609182445212</v>
      </c>
      <c r="F138" s="480">
        <v>9772.4413223184765</v>
      </c>
      <c r="G138" s="121"/>
      <c r="H138" s="103">
        <v>11013.768251423284</v>
      </c>
      <c r="I138" s="104">
        <v>13107.917214387006</v>
      </c>
      <c r="J138" s="105">
        <v>15831.376443429364</v>
      </c>
      <c r="K138" s="121"/>
      <c r="L138" s="87">
        <v>-3.0102184672241572E-3</v>
      </c>
      <c r="M138" s="87">
        <v>2.4204247328371675E-2</v>
      </c>
      <c r="N138" s="94">
        <v>6.0488891479466123E-2</v>
      </c>
      <c r="O138" s="88">
        <v>0.10129361389796565</v>
      </c>
      <c r="P138" s="121"/>
      <c r="Q138" s="550">
        <v>3.9919190410328306E-2</v>
      </c>
      <c r="R138" s="551">
        <v>3.6674213257651453E-2</v>
      </c>
      <c r="S138" s="552">
        <v>3.6138357620541871E-2</v>
      </c>
      <c r="T138" s="553">
        <v>3.6157287798826036E-2</v>
      </c>
      <c r="U138" s="562"/>
      <c r="V138" s="87">
        <v>4.6554395293952243E-2</v>
      </c>
      <c r="W138" s="94">
        <v>4.5977270976265923E-2</v>
      </c>
      <c r="X138" s="88">
        <v>4.8212947988599701E-2</v>
      </c>
      <c r="Y138" s="554"/>
      <c r="Z138" s="522">
        <v>250616.13808142464</v>
      </c>
      <c r="AA138" s="203">
        <v>267703.48463493568</v>
      </c>
      <c r="AB138" s="202">
        <v>270855.1678253538</v>
      </c>
      <c r="AC138" s="523">
        <v>270275.83973363653</v>
      </c>
      <c r="AD138" s="121"/>
      <c r="AE138" s="103">
        <v>236578.48376894399</v>
      </c>
      <c r="AF138" s="104">
        <v>285095.59040930215</v>
      </c>
      <c r="AG138" s="105">
        <v>328363.58496835345</v>
      </c>
      <c r="AH138" s="52"/>
      <c r="AI138" s="217"/>
      <c r="AJ138" s="217"/>
      <c r="AK138" s="217"/>
      <c r="AL138" s="217"/>
      <c r="AN138" s="217"/>
      <c r="AO138" s="217"/>
      <c r="AP138" s="217"/>
      <c r="AQ138" s="217"/>
    </row>
    <row r="139" spans="1:43" ht="14.4" x14ac:dyDescent="0.3">
      <c r="A139" s="34" t="s">
        <v>74</v>
      </c>
      <c r="B139" s="20" t="s">
        <v>75</v>
      </c>
      <c r="C139" s="498">
        <v>542509.99999999988</v>
      </c>
      <c r="D139" s="498">
        <v>560595.95639662689</v>
      </c>
      <c r="E139" s="498">
        <v>579251.53412896232</v>
      </c>
      <c r="F139" s="499">
        <v>648354.07237877604</v>
      </c>
      <c r="G139" s="121"/>
      <c r="H139" s="106">
        <v>761094.22667394124</v>
      </c>
      <c r="I139" s="107">
        <v>905715.91080443724</v>
      </c>
      <c r="J139" s="108">
        <v>1094048.8577456304</v>
      </c>
      <c r="K139" s="121"/>
      <c r="L139" s="91">
        <v>3.3278116831682025E-2</v>
      </c>
      <c r="M139" s="91">
        <v>3.2583632863588008E-2</v>
      </c>
      <c r="N139" s="92">
        <v>6.9143379042408304E-2</v>
      </c>
      <c r="O139" s="93">
        <v>0.11031164515560521</v>
      </c>
      <c r="P139" s="121"/>
      <c r="Q139" s="559">
        <v>2.1047641219666138E-2</v>
      </c>
      <c r="R139" s="560">
        <v>2.1315338263677427E-2</v>
      </c>
      <c r="S139" s="560">
        <v>2.1880439440012701E-2</v>
      </c>
      <c r="T139" s="561">
        <v>2.3800845157685581E-2</v>
      </c>
      <c r="U139" s="562"/>
      <c r="V139" s="91">
        <v>3.0912634143981328E-2</v>
      </c>
      <c r="W139" s="92">
        <v>3.1627455651960221E-2</v>
      </c>
      <c r="X139" s="93">
        <v>3.2490555882604008E-2</v>
      </c>
      <c r="Y139" s="554"/>
      <c r="Z139" s="534">
        <v>25775334.838618334</v>
      </c>
      <c r="AA139" s="498">
        <v>26300120.104212228</v>
      </c>
      <c r="AB139" s="498">
        <v>26473487.231233872</v>
      </c>
      <c r="AC139" s="535">
        <v>27240800.40365351</v>
      </c>
      <c r="AD139" s="121"/>
      <c r="AE139" s="106">
        <v>24620814.361176848</v>
      </c>
      <c r="AF139" s="107">
        <v>28637014.648641277</v>
      </c>
      <c r="AG139" s="108">
        <v>33672826.703817725</v>
      </c>
      <c r="AH139" s="52"/>
      <c r="AI139" s="52"/>
      <c r="AJ139" s="52"/>
      <c r="AK139" s="52"/>
      <c r="AL139" s="52"/>
    </row>
    <row r="140" spans="1:43" x14ac:dyDescent="0.3">
      <c r="A140" s="6" t="s">
        <v>79</v>
      </c>
      <c r="B140" s="6"/>
      <c r="C140" s="6"/>
      <c r="D140" s="6"/>
      <c r="E140" s="6"/>
      <c r="F140" s="6"/>
      <c r="G140" s="6"/>
      <c r="H140" s="6"/>
      <c r="I140" s="6"/>
      <c r="J140" s="6"/>
      <c r="K140" s="6"/>
      <c r="L140" s="6"/>
      <c r="M140" s="6"/>
      <c r="N140" s="6"/>
      <c r="O140" s="6"/>
      <c r="P140" s="6"/>
      <c r="Q140" s="6"/>
      <c r="R140" s="6"/>
      <c r="S140" s="6"/>
      <c r="T140" s="6"/>
      <c r="U140" s="6"/>
      <c r="V140" s="6"/>
      <c r="W140" s="6"/>
      <c r="X140" s="52"/>
      <c r="Y140" s="52"/>
      <c r="Z140" s="52"/>
      <c r="AA140" s="52"/>
      <c r="AB140" s="52"/>
      <c r="AC140" s="52"/>
      <c r="AD140" s="52"/>
      <c r="AE140" s="52"/>
      <c r="AF140" s="52"/>
      <c r="AG140" s="52"/>
      <c r="AH140" s="52"/>
      <c r="AI140" s="52"/>
      <c r="AJ140" s="52"/>
      <c r="AK140" s="52"/>
      <c r="AL140" s="52"/>
    </row>
    <row r="141" spans="1:43" x14ac:dyDescent="0.3">
      <c r="A141" s="6" t="s">
        <v>84</v>
      </c>
      <c r="B141" s="6"/>
      <c r="C141" s="6"/>
      <c r="D141" s="6"/>
      <c r="E141" s="6"/>
      <c r="F141" s="6"/>
      <c r="G141" s="6"/>
      <c r="H141" s="6"/>
      <c r="I141" s="6"/>
      <c r="J141" s="6"/>
      <c r="K141" s="6"/>
      <c r="L141" s="6"/>
      <c r="M141" s="6"/>
      <c r="N141" s="6"/>
      <c r="O141" s="6"/>
      <c r="P141" s="6"/>
      <c r="Q141" s="6"/>
      <c r="R141" s="6"/>
      <c r="S141" s="6"/>
      <c r="T141" s="6"/>
      <c r="U141" s="6"/>
      <c r="V141" s="6"/>
      <c r="W141" s="6"/>
      <c r="X141" s="52"/>
      <c r="Y141" s="52"/>
      <c r="Z141" s="52"/>
      <c r="AA141" s="52"/>
      <c r="AB141" s="52"/>
      <c r="AC141" s="52"/>
      <c r="AD141" s="52"/>
      <c r="AE141" s="52"/>
      <c r="AF141" s="52"/>
      <c r="AG141" s="52"/>
      <c r="AH141" s="52"/>
      <c r="AI141" s="52"/>
      <c r="AJ141" s="52"/>
      <c r="AK141" s="52"/>
      <c r="AL141" s="52"/>
    </row>
    <row r="142" spans="1:43" x14ac:dyDescent="0.3">
      <c r="A142" s="10"/>
      <c r="B142" s="6"/>
      <c r="C142" s="6"/>
      <c r="D142" s="6"/>
      <c r="E142" s="6"/>
      <c r="F142" s="6"/>
      <c r="G142" s="6"/>
      <c r="H142" s="6"/>
      <c r="I142" s="6"/>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row>
    <row r="143" spans="1:43" ht="14.4" thickBot="1" x14ac:dyDescent="0.35">
      <c r="A143" s="10"/>
      <c r="B143" s="6"/>
      <c r="C143" s="6"/>
      <c r="D143" s="6"/>
      <c r="E143" s="6"/>
      <c r="F143" s="6"/>
      <c r="G143" s="6"/>
      <c r="H143" s="6"/>
      <c r="I143" s="6"/>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row>
    <row r="144" spans="1:43" ht="21.6" customHeight="1" thickBot="1" x14ac:dyDescent="0.35">
      <c r="A144" s="744" t="s">
        <v>247</v>
      </c>
      <c r="B144" s="745"/>
      <c r="C144" s="745"/>
      <c r="D144" s="745"/>
      <c r="E144" s="745"/>
      <c r="F144" s="745"/>
      <c r="G144" s="745"/>
      <c r="H144" s="745"/>
      <c r="I144" s="745"/>
      <c r="J144" s="745"/>
      <c r="K144" s="745"/>
      <c r="L144" s="745"/>
      <c r="M144" s="745"/>
      <c r="N144" s="745"/>
      <c r="O144" s="745"/>
      <c r="P144" s="745"/>
      <c r="Q144" s="745"/>
      <c r="R144" s="745"/>
      <c r="S144" s="745"/>
      <c r="T144" s="745"/>
      <c r="U144" s="745"/>
      <c r="V144" s="745"/>
      <c r="W144" s="745"/>
      <c r="X144" s="745"/>
      <c r="Y144" s="745"/>
      <c r="Z144" s="745"/>
      <c r="AA144" s="745"/>
      <c r="AB144" s="745"/>
      <c r="AC144" s="745"/>
      <c r="AD144" s="745"/>
      <c r="AE144" s="745"/>
      <c r="AF144" s="745"/>
      <c r="AG144" s="745"/>
      <c r="AH144" s="57"/>
      <c r="AI144" s="52"/>
      <c r="AJ144" s="56"/>
      <c r="AK144" s="56"/>
      <c r="AL144" s="56"/>
    </row>
    <row r="145" spans="1:38" ht="21.6" customHeight="1" thickBot="1" x14ac:dyDescent="0.35">
      <c r="A145" s="744" t="s">
        <v>248</v>
      </c>
      <c r="B145" s="745"/>
      <c r="C145" s="745"/>
      <c r="D145" s="745"/>
      <c r="E145" s="745"/>
      <c r="F145" s="745"/>
      <c r="G145" s="745"/>
      <c r="H145" s="745"/>
      <c r="I145" s="745"/>
      <c r="J145" s="745"/>
      <c r="K145" s="745"/>
      <c r="L145" s="745"/>
      <c r="M145" s="745"/>
      <c r="N145" s="745"/>
      <c r="O145" s="745"/>
      <c r="P145" s="745"/>
      <c r="Q145" s="745"/>
      <c r="R145" s="745"/>
      <c r="S145" s="745"/>
      <c r="T145" s="745"/>
      <c r="U145" s="745"/>
      <c r="V145" s="745"/>
      <c r="W145" s="745"/>
      <c r="X145" s="746"/>
      <c r="Y145" s="744"/>
      <c r="Z145" s="745"/>
      <c r="AA145" s="745"/>
      <c r="AB145" s="745"/>
      <c r="AC145" s="745"/>
      <c r="AD145" s="745"/>
      <c r="AE145" s="745"/>
      <c r="AF145" s="745"/>
      <c r="AG145" s="745"/>
      <c r="AH145" s="57"/>
      <c r="AI145" s="52"/>
      <c r="AJ145" s="56"/>
      <c r="AK145" s="56"/>
      <c r="AL145" s="56"/>
    </row>
    <row r="146" spans="1:38" ht="15" thickBot="1" x14ac:dyDescent="0.35">
      <c r="A146" s="6" t="s">
        <v>86</v>
      </c>
      <c r="B146" s="6"/>
      <c r="C146" s="741" t="s">
        <v>120</v>
      </c>
      <c r="D146" s="742"/>
      <c r="E146" s="742"/>
      <c r="F146" s="743"/>
      <c r="G146" s="6"/>
      <c r="H146" s="735" t="s">
        <v>120</v>
      </c>
      <c r="I146" s="736"/>
      <c r="J146" s="737"/>
      <c r="K146" s="6"/>
      <c r="L146" s="735" t="s">
        <v>121</v>
      </c>
      <c r="M146" s="736"/>
      <c r="N146" s="736"/>
      <c r="O146" s="737"/>
      <c r="P146"/>
      <c r="Q146" s="735" t="s">
        <v>111</v>
      </c>
      <c r="R146" s="736"/>
      <c r="S146" s="736"/>
      <c r="T146" s="737"/>
      <c r="U146" s="6"/>
      <c r="V146" s="735" t="s">
        <v>111</v>
      </c>
      <c r="W146" s="736"/>
      <c r="X146" s="737"/>
      <c r="Y146" s="52"/>
      <c r="Z146" s="735" t="s">
        <v>112</v>
      </c>
      <c r="AA146" s="736"/>
      <c r="AB146" s="736"/>
      <c r="AC146" s="737"/>
      <c r="AD146" s="6"/>
      <c r="AE146" s="735" t="s">
        <v>112</v>
      </c>
      <c r="AF146" s="736"/>
      <c r="AG146" s="737"/>
      <c r="AH146" s="57"/>
      <c r="AI146" s="52"/>
      <c r="AJ146" s="56"/>
      <c r="AK146" s="56"/>
      <c r="AL146" s="56"/>
    </row>
    <row r="147" spans="1:38" ht="40.799999999999997" x14ac:dyDescent="0.3">
      <c r="A147" s="457"/>
      <c r="B147" s="455"/>
      <c r="C147" s="419">
        <v>2020</v>
      </c>
      <c r="D147" s="420">
        <v>2021</v>
      </c>
      <c r="E147" s="420">
        <v>2022</v>
      </c>
      <c r="F147" s="429">
        <v>2025</v>
      </c>
      <c r="G147"/>
      <c r="H147" s="437" t="s">
        <v>3</v>
      </c>
      <c r="I147" s="417" t="s">
        <v>4</v>
      </c>
      <c r="J147" s="438" t="s">
        <v>5</v>
      </c>
      <c r="K147"/>
      <c r="L147" s="437" t="s">
        <v>137</v>
      </c>
      <c r="M147" s="417" t="s">
        <v>7</v>
      </c>
      <c r="N147" s="417" t="s">
        <v>8</v>
      </c>
      <c r="O147" s="438" t="s">
        <v>9</v>
      </c>
      <c r="P147"/>
      <c r="Q147" s="452">
        <v>2020</v>
      </c>
      <c r="R147" s="420">
        <v>2021</v>
      </c>
      <c r="S147" s="420">
        <v>2022</v>
      </c>
      <c r="T147" s="429">
        <v>2025</v>
      </c>
      <c r="U147"/>
      <c r="V147" s="437" t="s">
        <v>3</v>
      </c>
      <c r="W147" s="417" t="s">
        <v>4</v>
      </c>
      <c r="X147" s="438" t="s">
        <v>5</v>
      </c>
      <c r="Y147" s="52"/>
      <c r="Z147" s="452">
        <v>2020</v>
      </c>
      <c r="AA147" s="420">
        <v>2021</v>
      </c>
      <c r="AB147" s="420">
        <v>2022</v>
      </c>
      <c r="AC147" s="429">
        <v>2025</v>
      </c>
      <c r="AD147"/>
      <c r="AE147" s="437" t="s">
        <v>3</v>
      </c>
      <c r="AF147" s="417" t="s">
        <v>4</v>
      </c>
      <c r="AG147" s="438" t="s">
        <v>5</v>
      </c>
      <c r="AH147" s="57"/>
      <c r="AI147" s="52"/>
      <c r="AJ147" s="56"/>
      <c r="AK147" s="56"/>
      <c r="AL147" s="56"/>
    </row>
    <row r="148" spans="1:38" ht="15" thickBot="1" x14ac:dyDescent="0.35">
      <c r="A148" s="458" t="s">
        <v>10</v>
      </c>
      <c r="B148" s="456" t="s">
        <v>11</v>
      </c>
      <c r="C148" s="435" t="s">
        <v>110</v>
      </c>
      <c r="D148" s="436" t="s">
        <v>110</v>
      </c>
      <c r="E148" s="436" t="s">
        <v>110</v>
      </c>
      <c r="F148" s="445" t="s">
        <v>110</v>
      </c>
      <c r="G148"/>
      <c r="H148" s="439" t="s">
        <v>110</v>
      </c>
      <c r="I148" s="435" t="s">
        <v>110</v>
      </c>
      <c r="J148" s="370" t="s">
        <v>110</v>
      </c>
      <c r="K148"/>
      <c r="L148" s="440" t="s">
        <v>13</v>
      </c>
      <c r="M148" s="441" t="s">
        <v>13</v>
      </c>
      <c r="N148" s="441" t="s">
        <v>13</v>
      </c>
      <c r="O148" s="442" t="s">
        <v>13</v>
      </c>
      <c r="P148"/>
      <c r="Q148" s="439" t="s">
        <v>110</v>
      </c>
      <c r="R148" s="436" t="s">
        <v>110</v>
      </c>
      <c r="S148" s="436" t="s">
        <v>110</v>
      </c>
      <c r="T148" s="445" t="s">
        <v>110</v>
      </c>
      <c r="U148"/>
      <c r="V148" s="439" t="s">
        <v>110</v>
      </c>
      <c r="W148" s="435" t="s">
        <v>110</v>
      </c>
      <c r="X148" s="370" t="s">
        <v>110</v>
      </c>
      <c r="Y148" s="52"/>
      <c r="Z148" s="439" t="s">
        <v>110</v>
      </c>
      <c r="AA148" s="436" t="s">
        <v>110</v>
      </c>
      <c r="AB148" s="436" t="s">
        <v>110</v>
      </c>
      <c r="AC148" s="445" t="s">
        <v>110</v>
      </c>
      <c r="AD148"/>
      <c r="AE148" s="439" t="s">
        <v>110</v>
      </c>
      <c r="AF148" s="435" t="s">
        <v>110</v>
      </c>
      <c r="AG148" s="370" t="s">
        <v>110</v>
      </c>
      <c r="AH148" s="57"/>
      <c r="AI148" s="52"/>
      <c r="AJ148" s="56"/>
      <c r="AK148" s="56"/>
      <c r="AL148" s="56"/>
    </row>
    <row r="149" spans="1:38" ht="14.4" x14ac:dyDescent="0.3">
      <c r="A149" s="32" t="s">
        <v>113</v>
      </c>
      <c r="B149" s="18"/>
      <c r="C149" s="202">
        <v>534060.67665150005</v>
      </c>
      <c r="D149" s="203">
        <v>551285.1395478138</v>
      </c>
      <c r="E149" s="202">
        <v>569133.07604474784</v>
      </c>
      <c r="F149" s="480">
        <v>635938.90030054434</v>
      </c>
      <c r="G149" s="121"/>
      <c r="H149" s="180">
        <v>745733.65272708354</v>
      </c>
      <c r="I149" s="181">
        <v>887436.5496751914</v>
      </c>
      <c r="J149" s="182">
        <v>1071968.5189493191</v>
      </c>
      <c r="K149" s="121"/>
      <c r="L149" s="87">
        <v>3.2375145304249786E-2</v>
      </c>
      <c r="M149" s="87">
        <v>3.2365945453328937E-2</v>
      </c>
      <c r="N149" s="94">
        <v>6.8917984172712554E-2</v>
      </c>
      <c r="O149" s="88">
        <v>0.11007757126665152</v>
      </c>
      <c r="P149" s="121"/>
      <c r="Q149" s="550">
        <v>2.1157342544503292E-2</v>
      </c>
      <c r="R149" s="551">
        <v>2.1416069605756264E-2</v>
      </c>
      <c r="S149" s="552">
        <v>2.1974308592212208E-2</v>
      </c>
      <c r="T149" s="553">
        <v>2.3880928959425483E-2</v>
      </c>
      <c r="U149" s="562"/>
      <c r="V149" s="87">
        <v>3.0997734032325787E-2</v>
      </c>
      <c r="W149" s="94">
        <v>3.1714523383945308E-2</v>
      </c>
      <c r="X149" s="88">
        <v>3.2579999657113175E-2</v>
      </c>
      <c r="Y149" s="554"/>
      <c r="Z149" s="522">
        <v>25242332.562708817</v>
      </c>
      <c r="AA149" s="203">
        <v>25741658.002439346</v>
      </c>
      <c r="AB149" s="202">
        <v>25899930.987883329</v>
      </c>
      <c r="AC149" s="523">
        <v>26629571.29435904</v>
      </c>
      <c r="AD149" s="121"/>
      <c r="AE149" s="180">
        <v>24057682.795439176</v>
      </c>
      <c r="AF149" s="181">
        <v>27982023.848557476</v>
      </c>
      <c r="AG149" s="182">
        <v>32902655.930976257</v>
      </c>
      <c r="AH149" s="57"/>
      <c r="AI149" s="52"/>
      <c r="AJ149" s="56"/>
      <c r="AK149" s="56"/>
      <c r="AL149" s="56"/>
    </row>
    <row r="150" spans="1:38" ht="14.4" x14ac:dyDescent="0.3">
      <c r="A150" s="32" t="s">
        <v>114</v>
      </c>
      <c r="B150" s="18"/>
      <c r="C150" s="202">
        <v>8449.3233485000237</v>
      </c>
      <c r="D150" s="203">
        <v>9310.8168488130741</v>
      </c>
      <c r="E150" s="202">
        <v>10118.458084214481</v>
      </c>
      <c r="F150" s="480">
        <v>12415.172078231639</v>
      </c>
      <c r="G150" s="121"/>
      <c r="H150" s="180">
        <v>15360.573946857727</v>
      </c>
      <c r="I150" s="181">
        <v>18279.361129245961</v>
      </c>
      <c r="J150" s="182">
        <v>22080.338796311051</v>
      </c>
      <c r="K150" s="121"/>
      <c r="L150" s="87">
        <v>8.6742253501030264E-2</v>
      </c>
      <c r="M150" s="87">
        <v>4.3496363680905592E-2</v>
      </c>
      <c r="N150" s="94">
        <v>8.0442486958975934E-2</v>
      </c>
      <c r="O150" s="88">
        <v>0.12204583473724151</v>
      </c>
      <c r="P150" s="121"/>
      <c r="Q150" s="550">
        <v>1.5852321332178385E-2</v>
      </c>
      <c r="R150" s="551">
        <v>1.6672244757979238E-2</v>
      </c>
      <c r="S150" s="552">
        <v>1.7641614404030368E-2</v>
      </c>
      <c r="T150" s="553">
        <v>2.0311814161734325E-2</v>
      </c>
      <c r="U150" s="562"/>
      <c r="V150" s="87">
        <v>2.7277060781944102E-2</v>
      </c>
      <c r="W150" s="94">
        <v>2.7907813555407689E-2</v>
      </c>
      <c r="X150" s="88">
        <v>2.8669406286150886E-2</v>
      </c>
      <c r="Y150" s="554"/>
      <c r="Z150" s="522">
        <v>533002.2759095144</v>
      </c>
      <c r="AA150" s="203">
        <v>558462.10177288647</v>
      </c>
      <c r="AB150" s="202">
        <v>573556.24335054262</v>
      </c>
      <c r="AC150" s="523">
        <v>611229.1092944683</v>
      </c>
      <c r="AD150" s="121"/>
      <c r="AE150" s="180">
        <v>563131.56573766819</v>
      </c>
      <c r="AF150" s="181">
        <v>654990.80008379859</v>
      </c>
      <c r="AG150" s="182">
        <v>770170.77284147439</v>
      </c>
      <c r="AH150" s="57"/>
      <c r="AI150" s="52"/>
      <c r="AJ150" s="56"/>
      <c r="AK150" s="56"/>
      <c r="AL150" s="56"/>
    </row>
    <row r="151" spans="1:38" ht="14.4" x14ac:dyDescent="0.3">
      <c r="A151" s="84" t="s">
        <v>74</v>
      </c>
      <c r="B151" s="85" t="s">
        <v>75</v>
      </c>
      <c r="C151" s="563">
        <v>542510.00000000012</v>
      </c>
      <c r="D151" s="563">
        <v>560595.95639662689</v>
      </c>
      <c r="E151" s="563">
        <v>579251.53412896232</v>
      </c>
      <c r="F151" s="564">
        <v>648354.07237877592</v>
      </c>
      <c r="G151" s="121"/>
      <c r="H151" s="122">
        <v>761094.22667394124</v>
      </c>
      <c r="I151" s="123">
        <v>905715.91080443736</v>
      </c>
      <c r="J151" s="124">
        <v>1094048.8577456302</v>
      </c>
      <c r="K151" s="121"/>
      <c r="L151" s="91">
        <v>3.3278116831682025E-2</v>
      </c>
      <c r="M151" s="91">
        <v>3.2583632863588008E-2</v>
      </c>
      <c r="N151" s="92">
        <v>6.9143379042408304E-2</v>
      </c>
      <c r="O151" s="93">
        <v>0.11031164515560521</v>
      </c>
      <c r="P151" s="121"/>
      <c r="Q151" s="559">
        <v>2.1047641219666149E-2</v>
      </c>
      <c r="R151" s="560">
        <v>2.1315338263677423E-2</v>
      </c>
      <c r="S151" s="560">
        <v>2.1880439440012701E-2</v>
      </c>
      <c r="T151" s="561">
        <v>2.3800845157685577E-2</v>
      </c>
      <c r="U151" s="562"/>
      <c r="V151" s="91">
        <v>3.0912634143981332E-2</v>
      </c>
      <c r="W151" s="92">
        <v>3.1627455651960228E-2</v>
      </c>
      <c r="X151" s="93">
        <v>3.2490555882603994E-2</v>
      </c>
      <c r="Y151" s="554"/>
      <c r="Z151" s="534">
        <v>25775334.838618331</v>
      </c>
      <c r="AA151" s="498">
        <v>26300120.104212232</v>
      </c>
      <c r="AB151" s="498">
        <v>26473487.231233872</v>
      </c>
      <c r="AC151" s="535">
        <v>27240800.403653506</v>
      </c>
      <c r="AD151" s="121"/>
      <c r="AE151" s="106">
        <v>24620814.361176845</v>
      </c>
      <c r="AF151" s="107">
        <v>28637014.648641273</v>
      </c>
      <c r="AG151" s="108">
        <v>33672826.703817733</v>
      </c>
      <c r="AH151" s="57"/>
      <c r="AI151" s="52"/>
      <c r="AJ151" s="56"/>
      <c r="AK151" s="56"/>
      <c r="AL151" s="56"/>
    </row>
    <row r="152" spans="1:38" customFormat="1" ht="14.4" x14ac:dyDescent="0.3">
      <c r="A152" s="125" t="s">
        <v>115</v>
      </c>
      <c r="B152" s="126"/>
      <c r="C152" s="565">
        <v>0.98442549750511499</v>
      </c>
      <c r="D152" s="566">
        <v>0.98339121653916173</v>
      </c>
      <c r="E152" s="566">
        <v>0.9825318406805259</v>
      </c>
      <c r="F152" s="120">
        <v>0.98085124686163994</v>
      </c>
      <c r="G152" s="509"/>
      <c r="H152" s="567">
        <v>0.9798177762903485</v>
      </c>
      <c r="I152" s="119">
        <v>0.9798177762903485</v>
      </c>
      <c r="J152" s="120">
        <v>0.9798177762903485</v>
      </c>
      <c r="K152" s="121"/>
      <c r="L152" s="121"/>
      <c r="M152" s="121"/>
      <c r="N152" s="121"/>
      <c r="O152" s="121"/>
      <c r="P152" s="121"/>
      <c r="Q152" s="121"/>
      <c r="R152" s="121"/>
      <c r="S152" s="121"/>
      <c r="T152" s="121"/>
      <c r="U152" s="121"/>
      <c r="V152" s="121"/>
      <c r="W152" s="121"/>
      <c r="X152" s="121"/>
      <c r="Y152" s="121"/>
      <c r="Z152" s="121"/>
      <c r="AA152" s="121"/>
      <c r="AB152" s="121"/>
      <c r="AC152" s="121"/>
      <c r="AD152" s="121"/>
      <c r="AE152" s="121"/>
      <c r="AF152" s="121"/>
      <c r="AG152" s="121"/>
    </row>
    <row r="153" spans="1:38" x14ac:dyDescent="0.3">
      <c r="A153" s="6" t="s">
        <v>79</v>
      </c>
      <c r="B153" s="52"/>
      <c r="C153" s="52"/>
      <c r="D153" s="52"/>
      <c r="E153" s="52"/>
      <c r="F153" s="52"/>
      <c r="G153" s="52"/>
      <c r="H153" s="52"/>
      <c r="I153" s="52"/>
      <c r="J153" s="52"/>
      <c r="K153" s="52"/>
      <c r="L153" s="52"/>
      <c r="M153" s="52"/>
      <c r="N153" s="52"/>
      <c r="O153" s="66"/>
      <c r="P153" s="66"/>
      <c r="Q153" s="66"/>
      <c r="R153" s="52"/>
      <c r="S153" s="52"/>
      <c r="T153" s="52"/>
      <c r="U153" s="52"/>
      <c r="V153" s="52"/>
      <c r="W153" s="52"/>
      <c r="X153" s="52"/>
      <c r="Y153" s="52"/>
      <c r="Z153" s="52"/>
      <c r="AA153" s="52"/>
      <c r="AB153" s="52"/>
      <c r="AC153" s="52"/>
      <c r="AD153" s="52"/>
      <c r="AE153" s="52"/>
      <c r="AF153" s="52"/>
      <c r="AG153" s="52"/>
      <c r="AH153" s="52"/>
      <c r="AI153" s="65"/>
      <c r="AJ153" s="65"/>
      <c r="AK153" s="65"/>
      <c r="AL153" s="65"/>
    </row>
    <row r="154" spans="1:38" x14ac:dyDescent="0.3">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row>
    <row r="155" spans="1:38" ht="14.4" thickBot="1" x14ac:dyDescent="0.35">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7"/>
      <c r="AG155" s="57"/>
      <c r="AH155" s="57"/>
      <c r="AI155" s="58"/>
      <c r="AJ155" s="58"/>
      <c r="AK155" s="52"/>
      <c r="AL155" s="52"/>
    </row>
    <row r="156" spans="1:38" ht="21.6" customHeight="1" thickBot="1" x14ac:dyDescent="0.35">
      <c r="A156" s="744" t="s">
        <v>122</v>
      </c>
      <c r="B156" s="745"/>
      <c r="C156" s="745"/>
      <c r="D156" s="745"/>
      <c r="E156" s="745"/>
      <c r="F156" s="745"/>
      <c r="G156" s="745"/>
      <c r="H156" s="745"/>
      <c r="I156" s="745"/>
      <c r="J156" s="745"/>
      <c r="K156" s="745"/>
      <c r="L156" s="745"/>
      <c r="M156" s="745"/>
      <c r="N156" s="745"/>
      <c r="O156" s="745"/>
      <c r="P156" s="745"/>
      <c r="Q156" s="745"/>
      <c r="R156" s="745"/>
      <c r="S156" s="745"/>
      <c r="T156" s="745"/>
      <c r="U156" s="745"/>
      <c r="V156" s="745"/>
      <c r="W156" s="745"/>
      <c r="X156" s="746"/>
      <c r="Y156" s="52"/>
      <c r="Z156" s="52"/>
      <c r="AA156" s="52"/>
      <c r="AB156" s="52"/>
      <c r="AC156" s="52"/>
      <c r="AD156" s="52"/>
      <c r="AE156" s="52"/>
      <c r="AF156" s="52"/>
      <c r="AG156" s="52"/>
      <c r="AH156" s="52"/>
      <c r="AI156" s="52"/>
      <c r="AJ156" s="52"/>
      <c r="AK156" s="52"/>
      <c r="AL156" s="52"/>
    </row>
    <row r="157" spans="1:38" ht="21.6" customHeight="1" thickBot="1" x14ac:dyDescent="0.35">
      <c r="A157" s="744" t="s">
        <v>123</v>
      </c>
      <c r="B157" s="745"/>
      <c r="C157" s="745"/>
      <c r="D157" s="745"/>
      <c r="E157" s="745"/>
      <c r="F157" s="745"/>
      <c r="G157" s="745"/>
      <c r="H157" s="745"/>
      <c r="I157" s="745"/>
      <c r="J157" s="745"/>
      <c r="K157" s="745"/>
      <c r="L157" s="745"/>
      <c r="M157" s="745"/>
      <c r="N157" s="745"/>
      <c r="O157" s="745"/>
      <c r="P157" s="745"/>
      <c r="Q157" s="745"/>
      <c r="R157" s="745"/>
      <c r="S157" s="745"/>
      <c r="T157" s="745"/>
      <c r="U157" s="745"/>
      <c r="V157" s="745"/>
      <c r="W157" s="745"/>
      <c r="X157" s="746"/>
      <c r="Y157" s="52"/>
      <c r="Z157" s="52"/>
      <c r="AA157" s="52"/>
      <c r="AB157" s="52"/>
      <c r="AC157" s="52"/>
      <c r="AD157" s="52"/>
      <c r="AE157" s="52"/>
      <c r="AF157" s="52"/>
      <c r="AG157" s="52"/>
      <c r="AH157" s="52"/>
      <c r="AI157" s="52"/>
      <c r="AJ157" s="52"/>
      <c r="AK157" s="52"/>
      <c r="AL157" s="52"/>
    </row>
    <row r="158" spans="1:38" ht="20.7" customHeight="1" x14ac:dyDescent="0.3">
      <c r="A158" s="753" t="s">
        <v>124</v>
      </c>
      <c r="B158" s="754"/>
      <c r="C158" s="747" t="s">
        <v>125</v>
      </c>
      <c r="D158" s="748"/>
      <c r="E158" s="748"/>
      <c r="F158" s="749"/>
      <c r="G158"/>
      <c r="H158" s="738" t="s">
        <v>125</v>
      </c>
      <c r="I158" s="739"/>
      <c r="J158" s="740"/>
      <c r="K158" s="117"/>
      <c r="L158" s="738" t="s">
        <v>126</v>
      </c>
      <c r="M158" s="739"/>
      <c r="N158" s="739"/>
      <c r="O158" s="740"/>
      <c r="P158" s="117"/>
      <c r="Q158" s="750" t="s">
        <v>127</v>
      </c>
      <c r="R158" s="751"/>
      <c r="S158" s="751"/>
      <c r="T158" s="752"/>
      <c r="U158" s="117"/>
      <c r="V158" s="750" t="s">
        <v>127</v>
      </c>
      <c r="W158" s="751"/>
      <c r="X158" s="752"/>
      <c r="Z158" s="59"/>
      <c r="AA158" s="59"/>
      <c r="AB158" s="60"/>
      <c r="AC158" s="52"/>
      <c r="AD158" s="52"/>
      <c r="AE158" s="52"/>
      <c r="AF158" s="52"/>
      <c r="AG158" s="52"/>
      <c r="AH158" s="52"/>
      <c r="AI158" s="52"/>
      <c r="AJ158" s="52"/>
    </row>
    <row r="159" spans="1:38" ht="40.799999999999997" x14ac:dyDescent="0.3">
      <c r="A159" s="755"/>
      <c r="B159" s="756"/>
      <c r="C159" s="411">
        <v>2020</v>
      </c>
      <c r="D159" s="412">
        <v>2021</v>
      </c>
      <c r="E159" s="412">
        <v>2022</v>
      </c>
      <c r="F159" s="426">
        <v>2025</v>
      </c>
      <c r="G159"/>
      <c r="H159" s="417" t="s">
        <v>3</v>
      </c>
      <c r="I159" s="417" t="s">
        <v>4</v>
      </c>
      <c r="J159" s="418" t="s">
        <v>5</v>
      </c>
      <c r="K159"/>
      <c r="L159" s="417" t="s">
        <v>137</v>
      </c>
      <c r="M159" s="417" t="s">
        <v>7</v>
      </c>
      <c r="N159" s="417" t="s">
        <v>8</v>
      </c>
      <c r="O159" s="418" t="s">
        <v>9</v>
      </c>
      <c r="P159"/>
      <c r="Q159" s="417">
        <v>2020</v>
      </c>
      <c r="R159" s="460">
        <v>2021</v>
      </c>
      <c r="S159" s="460">
        <v>2022</v>
      </c>
      <c r="T159" s="461">
        <v>2025</v>
      </c>
      <c r="U159"/>
      <c r="V159" s="462" t="s">
        <v>3</v>
      </c>
      <c r="W159" s="463" t="s">
        <v>4</v>
      </c>
      <c r="X159" s="459" t="s">
        <v>5</v>
      </c>
      <c r="Z159" s="59"/>
      <c r="AA159" s="59"/>
      <c r="AB159" s="60"/>
      <c r="AC159" s="52"/>
      <c r="AD159" s="52"/>
      <c r="AE159" s="52"/>
      <c r="AF159" s="52"/>
      <c r="AG159" s="52"/>
      <c r="AH159" s="52"/>
      <c r="AI159" s="52"/>
      <c r="AJ159" s="52"/>
    </row>
    <row r="160" spans="1:38" ht="25.2" customHeight="1" x14ac:dyDescent="0.3">
      <c r="A160" s="757"/>
      <c r="B160" s="758"/>
      <c r="C160" s="411" t="s">
        <v>128</v>
      </c>
      <c r="D160" s="412" t="s">
        <v>128</v>
      </c>
      <c r="E160" s="412" t="s">
        <v>128</v>
      </c>
      <c r="F160" s="426" t="s">
        <v>128</v>
      </c>
      <c r="G160"/>
      <c r="H160" s="411" t="s">
        <v>128</v>
      </c>
      <c r="I160" s="411" t="s">
        <v>128</v>
      </c>
      <c r="J160" s="292" t="s">
        <v>128</v>
      </c>
      <c r="K160"/>
      <c r="L160" s="417" t="s">
        <v>13</v>
      </c>
      <c r="M160" s="417" t="s">
        <v>13</v>
      </c>
      <c r="N160" s="417" t="s">
        <v>13</v>
      </c>
      <c r="O160" s="418" t="s">
        <v>13</v>
      </c>
      <c r="P160"/>
      <c r="Q160" s="462" t="s">
        <v>128</v>
      </c>
      <c r="R160" s="463" t="s">
        <v>128</v>
      </c>
      <c r="S160" s="463" t="s">
        <v>128</v>
      </c>
      <c r="T160" s="459" t="s">
        <v>128</v>
      </c>
      <c r="U160"/>
      <c r="V160" s="430" t="s">
        <v>128</v>
      </c>
      <c r="W160" s="431" t="s">
        <v>128</v>
      </c>
      <c r="X160" s="432" t="s">
        <v>128</v>
      </c>
      <c r="Z160" s="52"/>
      <c r="AA160" s="52"/>
      <c r="AB160" s="52"/>
      <c r="AC160" s="52"/>
      <c r="AD160" s="52"/>
      <c r="AE160" s="52"/>
      <c r="AF160" s="52"/>
      <c r="AG160" s="52"/>
      <c r="AH160" s="52"/>
      <c r="AI160" s="52"/>
      <c r="AJ160" s="52"/>
    </row>
    <row r="161" spans="1:38" ht="14.4" x14ac:dyDescent="0.3">
      <c r="A161" s="129" t="s">
        <v>113</v>
      </c>
      <c r="B161" s="61"/>
      <c r="C161" s="574">
        <v>3.6060129566209707E-2</v>
      </c>
      <c r="D161" s="575">
        <v>3.7417546698944322E-2</v>
      </c>
      <c r="E161" s="574">
        <v>4.0856093009998644E-2</v>
      </c>
      <c r="F161" s="576">
        <v>4.9474112186803559E-2</v>
      </c>
      <c r="G161" s="121"/>
      <c r="H161" s="568">
        <v>4.3560055963623716E-2</v>
      </c>
      <c r="I161" s="569">
        <v>4.1979272591345512E-2</v>
      </c>
      <c r="J161" s="570">
        <v>4.1061734777793325E-2</v>
      </c>
      <c r="K161" s="121"/>
      <c r="L161" s="87">
        <v>9.1896626433590756E-2</v>
      </c>
      <c r="M161" s="87">
        <v>-2.5140375056489399E-2</v>
      </c>
      <c r="N161" s="94">
        <v>-3.2320858438540712E-2</v>
      </c>
      <c r="O161" s="242">
        <v>-3.6588431845637315E-2</v>
      </c>
      <c r="P161" s="121"/>
      <c r="Q161" s="577">
        <v>19258.29719627072</v>
      </c>
      <c r="R161" s="578">
        <v>20627.73745346436</v>
      </c>
      <c r="S161" s="578">
        <v>23252.55388995085</v>
      </c>
      <c r="T161" s="579">
        <v>31462.512497421612</v>
      </c>
      <c r="U161" s="121"/>
      <c r="V161" s="577">
        <v>32484.199646749294</v>
      </c>
      <c r="W161" s="578">
        <v>37253.940826337996</v>
      </c>
      <c r="X161" s="579">
        <v>44016.887015240864</v>
      </c>
      <c r="Z161" s="52"/>
      <c r="AA161" s="52"/>
      <c r="AB161" s="52"/>
      <c r="AC161" s="52"/>
      <c r="AD161" s="52"/>
      <c r="AE161" s="52"/>
      <c r="AF161" s="52"/>
      <c r="AG161" s="52"/>
      <c r="AH161" s="52"/>
      <c r="AI161" s="52"/>
      <c r="AJ161" s="52"/>
    </row>
    <row r="162" spans="1:38" ht="15" thickBot="1" x14ac:dyDescent="0.35">
      <c r="A162" s="130" t="s">
        <v>114</v>
      </c>
      <c r="B162" s="131"/>
      <c r="C162" s="580">
        <v>4.8969925590561321</v>
      </c>
      <c r="D162" s="580">
        <v>4.7462955211955258</v>
      </c>
      <c r="E162" s="580">
        <v>4.9128000370817704</v>
      </c>
      <c r="F162" s="581">
        <v>5.3983420544428311</v>
      </c>
      <c r="G162" s="121"/>
      <c r="H162" s="568">
        <v>4.4972072111497887</v>
      </c>
      <c r="I162" s="569">
        <v>4.3331788577131887</v>
      </c>
      <c r="J162" s="570">
        <v>4.2378706615233055</v>
      </c>
      <c r="K162" s="121"/>
      <c r="L162" s="87">
        <v>3.5080941577001701E-2</v>
      </c>
      <c r="M162" s="87">
        <v>-3.5867994924842828E-2</v>
      </c>
      <c r="N162" s="94">
        <v>-4.3005937571111708E-2</v>
      </c>
      <c r="O162" s="242">
        <v>-4.7253285591750349E-2</v>
      </c>
      <c r="P162" s="121"/>
      <c r="Q162" s="582">
        <v>41376.273566663855</v>
      </c>
      <c r="R162" s="583">
        <v>44191.888308193331</v>
      </c>
      <c r="S162" s="583">
        <v>49709.961251339242</v>
      </c>
      <c r="T162" s="584">
        <v>67021.345543062256</v>
      </c>
      <c r="U162" s="121"/>
      <c r="V162" s="582">
        <v>69079.68392120814</v>
      </c>
      <c r="W162" s="583">
        <v>79207.741177752876</v>
      </c>
      <c r="X162" s="584">
        <v>93573.619981381416</v>
      </c>
      <c r="Z162" s="52"/>
      <c r="AA162" s="52"/>
      <c r="AB162" s="52"/>
      <c r="AC162" s="52"/>
      <c r="AD162" s="52"/>
      <c r="AE162" s="52"/>
      <c r="AF162" s="52"/>
      <c r="AG162" s="52"/>
      <c r="AH162" s="52"/>
      <c r="AI162" s="52"/>
      <c r="AJ162" s="52"/>
    </row>
    <row r="163" spans="1:38" ht="14.4" x14ac:dyDescent="0.3">
      <c r="A163" s="127" t="s">
        <v>74</v>
      </c>
      <c r="B163" s="128"/>
      <c r="C163" s="585">
        <v>0.11176673381676754</v>
      </c>
      <c r="D163" s="586">
        <v>0.11562628132086847</v>
      </c>
      <c r="E163" s="586">
        <v>0.12595998602059119</v>
      </c>
      <c r="F163" s="587">
        <v>0.15189826398275241</v>
      </c>
      <c r="G163" s="121"/>
      <c r="H163" s="571">
        <v>0.13344455917344411</v>
      </c>
      <c r="I163" s="572">
        <v>0.12858522260103844</v>
      </c>
      <c r="J163" s="573">
        <v>0.12576267140403385</v>
      </c>
      <c r="K163" s="121"/>
      <c r="L163" s="91">
        <v>8.9371590798169809E-2</v>
      </c>
      <c r="M163" s="91">
        <v>-2.5572320064681908E-2</v>
      </c>
      <c r="N163" s="92">
        <v>-3.2774695208556248E-2</v>
      </c>
      <c r="O163" s="93">
        <v>-3.7058755536108601E-2</v>
      </c>
      <c r="P163" s="121"/>
      <c r="Q163" s="588">
        <v>60634.570762934571</v>
      </c>
      <c r="R163" s="589">
        <v>64819.625761657691</v>
      </c>
      <c r="S163" s="589">
        <v>72962.515141290089</v>
      </c>
      <c r="T163" s="590">
        <v>98483.858040483872</v>
      </c>
      <c r="U163" s="121"/>
      <c r="V163" s="588">
        <v>101563.88356795744</v>
      </c>
      <c r="W163" s="589">
        <v>116461.68200409086</v>
      </c>
      <c r="X163" s="590">
        <v>137590.50699662228</v>
      </c>
      <c r="Z163" s="52"/>
      <c r="AA163" s="52"/>
      <c r="AB163" s="52"/>
      <c r="AC163" s="52"/>
      <c r="AD163" s="52"/>
      <c r="AE163" s="52"/>
      <c r="AF163" s="52"/>
      <c r="AG163" s="52"/>
      <c r="AH163" s="52"/>
      <c r="AI163" s="52"/>
      <c r="AJ163" s="52"/>
    </row>
    <row r="164" spans="1:38" ht="14.4" x14ac:dyDescent="0.3">
      <c r="A164" s="6" t="s">
        <v>79</v>
      </c>
      <c r="B164" s="52"/>
      <c r="C164" s="52"/>
      <c r="D164" s="52"/>
      <c r="E164" s="52"/>
      <c r="F164" s="52"/>
      <c r="G164"/>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row>
    <row r="165" spans="1:38" ht="14.4" thickBot="1" x14ac:dyDescent="0.35">
      <c r="F165" s="64"/>
      <c r="G165" s="64"/>
      <c r="H165" s="64"/>
      <c r="I165" s="64"/>
      <c r="J165" s="64"/>
    </row>
    <row r="166" spans="1:38" ht="72.599999999999994" customHeight="1" thickBot="1" x14ac:dyDescent="0.35">
      <c r="A166" s="744" t="s">
        <v>129</v>
      </c>
      <c r="B166" s="745"/>
      <c r="C166" s="745"/>
      <c r="D166" s="745"/>
      <c r="E166" s="745"/>
      <c r="F166" s="746"/>
      <c r="G166" s="6"/>
      <c r="H166" s="6"/>
      <c r="I166" s="6"/>
      <c r="J166" s="6"/>
    </row>
    <row r="167" spans="1:38" x14ac:dyDescent="0.3">
      <c r="A167" s="10"/>
      <c r="B167" s="6"/>
      <c r="C167" s="6"/>
      <c r="D167" s="6"/>
      <c r="E167" s="6"/>
      <c r="F167" s="6"/>
      <c r="G167" s="6"/>
      <c r="H167" s="6"/>
      <c r="I167" s="6"/>
      <c r="J167" s="6"/>
      <c r="K167" s="52"/>
      <c r="L167" s="52"/>
      <c r="M167" s="52"/>
    </row>
    <row r="168" spans="1:38" ht="15" thickBot="1" x14ac:dyDescent="0.35">
      <c r="A168" s="6" t="s">
        <v>86</v>
      </c>
      <c r="B168" s="6"/>
      <c r="C168" s="759" t="s">
        <v>130</v>
      </c>
      <c r="D168" s="760"/>
      <c r="E168" s="761"/>
      <c r="F168" s="762"/>
      <c r="G168" s="6"/>
      <c r="H168"/>
      <c r="I168"/>
      <c r="J168"/>
      <c r="K168" s="52"/>
      <c r="L168" s="52"/>
      <c r="M168" s="52"/>
    </row>
    <row r="169" spans="1:38" ht="14.4" x14ac:dyDescent="0.3">
      <c r="A169" s="413"/>
      <c r="B169" s="414"/>
      <c r="C169" s="419">
        <v>2020</v>
      </c>
      <c r="D169" s="429">
        <v>2021</v>
      </c>
      <c r="E169"/>
      <c r="F169"/>
      <c r="G169"/>
      <c r="H169"/>
      <c r="I169"/>
      <c r="J169"/>
    </row>
    <row r="170" spans="1:38" ht="14.4" x14ac:dyDescent="0.3">
      <c r="A170" s="415" t="s">
        <v>10</v>
      </c>
      <c r="B170" s="416" t="s">
        <v>11</v>
      </c>
      <c r="C170" s="411" t="s">
        <v>13</v>
      </c>
      <c r="D170" s="426" t="s">
        <v>13</v>
      </c>
      <c r="E170"/>
      <c r="F170"/>
      <c r="G170"/>
      <c r="H170"/>
      <c r="I170"/>
      <c r="J170"/>
    </row>
    <row r="171" spans="1:38" ht="14.4" x14ac:dyDescent="0.3">
      <c r="A171" s="32" t="s">
        <v>87</v>
      </c>
      <c r="B171" s="18"/>
      <c r="C171" s="186">
        <v>0.62337662337662336</v>
      </c>
      <c r="D171" s="179">
        <v>0.76623376623376616</v>
      </c>
      <c r="E171"/>
      <c r="F171"/>
      <c r="G171"/>
      <c r="H171"/>
      <c r="I171"/>
      <c r="J171"/>
    </row>
    <row r="172" spans="1:38" ht="14.4" x14ac:dyDescent="0.3">
      <c r="A172" s="32" t="s">
        <v>88</v>
      </c>
      <c r="B172" s="18"/>
      <c r="C172" s="186">
        <v>0.60526315789473684</v>
      </c>
      <c r="D172" s="179">
        <v>0.73684210526315785</v>
      </c>
      <c r="E172"/>
      <c r="F172"/>
      <c r="G172"/>
      <c r="H172"/>
      <c r="I172"/>
      <c r="J172"/>
    </row>
    <row r="173" spans="1:38" ht="14.4" x14ac:dyDescent="0.3">
      <c r="A173" s="32" t="s">
        <v>89</v>
      </c>
      <c r="B173" s="18"/>
      <c r="C173" s="186">
        <v>0.76470588235294112</v>
      </c>
      <c r="D173" s="179">
        <v>0.85882352941176465</v>
      </c>
      <c r="E173"/>
      <c r="F173"/>
      <c r="G173"/>
      <c r="H173"/>
      <c r="I173"/>
      <c r="J173"/>
    </row>
    <row r="174" spans="1:38" ht="14.4" x14ac:dyDescent="0.3">
      <c r="A174" s="32" t="s">
        <v>90</v>
      </c>
      <c r="B174" s="18"/>
      <c r="C174" s="186">
        <v>0.80198019801980203</v>
      </c>
      <c r="D174" s="179">
        <v>0.81188118811881194</v>
      </c>
      <c r="E174"/>
      <c r="F174"/>
      <c r="G174"/>
      <c r="H174"/>
      <c r="I174"/>
      <c r="J174"/>
    </row>
    <row r="175" spans="1:38" ht="14.4" x14ac:dyDescent="0.3">
      <c r="A175" s="32" t="s">
        <v>91</v>
      </c>
      <c r="B175" s="18"/>
      <c r="C175" s="186">
        <v>0.77215189873417722</v>
      </c>
      <c r="D175" s="179">
        <v>0.87341772151898733</v>
      </c>
      <c r="E175"/>
      <c r="F175"/>
      <c r="G175"/>
      <c r="H175"/>
      <c r="I175"/>
      <c r="J175"/>
    </row>
    <row r="176" spans="1:38" ht="14.4" x14ac:dyDescent="0.3">
      <c r="A176" s="32" t="s">
        <v>92</v>
      </c>
      <c r="B176" s="18"/>
      <c r="C176" s="186">
        <v>0.86399999999999999</v>
      </c>
      <c r="D176" s="179">
        <v>0.89600000000000002</v>
      </c>
      <c r="E176"/>
      <c r="F176"/>
      <c r="G176"/>
      <c r="H176"/>
      <c r="I176"/>
      <c r="J176"/>
    </row>
    <row r="177" spans="1:10" ht="14.4" x14ac:dyDescent="0.3">
      <c r="A177" s="32" t="s">
        <v>93</v>
      </c>
      <c r="B177" s="18"/>
      <c r="C177" s="186">
        <v>0.52032520325203246</v>
      </c>
      <c r="D177" s="179">
        <v>0.69918699186991862</v>
      </c>
      <c r="E177"/>
      <c r="F177"/>
      <c r="G177"/>
      <c r="H177"/>
      <c r="I177"/>
      <c r="J177"/>
    </row>
    <row r="178" spans="1:10" ht="14.4" x14ac:dyDescent="0.3">
      <c r="A178" s="32" t="s">
        <v>94</v>
      </c>
      <c r="B178" s="18"/>
      <c r="C178" s="186">
        <v>0.68907563025210083</v>
      </c>
      <c r="D178" s="179">
        <v>0.78991596638655459</v>
      </c>
      <c r="E178"/>
      <c r="F178"/>
      <c r="G178"/>
      <c r="H178"/>
      <c r="I178"/>
      <c r="J178"/>
    </row>
    <row r="179" spans="1:10" ht="14.4" x14ac:dyDescent="0.3">
      <c r="A179" s="32" t="s">
        <v>95</v>
      </c>
      <c r="B179" s="18"/>
      <c r="C179" s="186">
        <v>0.75206611570247928</v>
      </c>
      <c r="D179" s="179">
        <v>0.80165289256198347</v>
      </c>
      <c r="E179"/>
      <c r="F179"/>
      <c r="G179"/>
      <c r="H179"/>
      <c r="I179"/>
      <c r="J179"/>
    </row>
    <row r="180" spans="1:10" ht="14.4" x14ac:dyDescent="0.3">
      <c r="A180" s="32" t="s">
        <v>96</v>
      </c>
      <c r="B180" s="18"/>
      <c r="C180" s="186">
        <v>0.62295081967213117</v>
      </c>
      <c r="D180" s="179">
        <v>0.77868852459016402</v>
      </c>
      <c r="E180"/>
      <c r="F180"/>
      <c r="G180"/>
      <c r="H180"/>
      <c r="I180"/>
      <c r="J180"/>
    </row>
    <row r="181" spans="1:10" ht="14.4" x14ac:dyDescent="0.3">
      <c r="A181" s="32" t="s">
        <v>97</v>
      </c>
      <c r="B181" s="18"/>
      <c r="C181" s="186">
        <v>0.55172413793103448</v>
      </c>
      <c r="D181" s="179">
        <v>0.77011494252873569</v>
      </c>
      <c r="E181"/>
      <c r="F181"/>
      <c r="G181"/>
      <c r="H181"/>
      <c r="I181"/>
      <c r="J181"/>
    </row>
    <row r="182" spans="1:10" ht="14.4" x14ac:dyDescent="0.3">
      <c r="A182" s="32" t="s">
        <v>98</v>
      </c>
      <c r="B182" s="18"/>
      <c r="C182" s="186">
        <v>0.81578947368421051</v>
      </c>
      <c r="D182" s="179">
        <v>0.86842105263157898</v>
      </c>
      <c r="E182"/>
      <c r="F182"/>
      <c r="G182"/>
      <c r="H182"/>
      <c r="I182"/>
      <c r="J182"/>
    </row>
    <row r="183" spans="1:10" ht="15" thickBot="1" x14ac:dyDescent="0.35">
      <c r="A183" s="35" t="s">
        <v>74</v>
      </c>
      <c r="B183" s="36" t="s">
        <v>75</v>
      </c>
      <c r="C183" s="187">
        <v>0.69857262804366083</v>
      </c>
      <c r="D183" s="188">
        <v>0.80268681780016793</v>
      </c>
      <c r="E183"/>
      <c r="F183"/>
      <c r="G183"/>
      <c r="H183"/>
      <c r="I183"/>
      <c r="J183"/>
    </row>
    <row r="184" spans="1:10" x14ac:dyDescent="0.3">
      <c r="A184" s="6" t="s">
        <v>79</v>
      </c>
      <c r="B184" s="6"/>
      <c r="C184" s="6"/>
      <c r="D184" s="6"/>
      <c r="E184" s="6"/>
      <c r="F184" s="6"/>
      <c r="G184" s="6"/>
      <c r="H184" s="6"/>
      <c r="I184" s="6"/>
      <c r="J184" s="6"/>
    </row>
    <row r="185" spans="1:10" x14ac:dyDescent="0.3">
      <c r="A185" s="6" t="s">
        <v>84</v>
      </c>
      <c r="B185" s="6"/>
      <c r="C185" s="6"/>
      <c r="D185" s="6"/>
      <c r="E185" s="6"/>
      <c r="F185" s="6"/>
      <c r="G185" s="6"/>
      <c r="H185" s="6"/>
      <c r="I185" s="6"/>
      <c r="J185" s="6"/>
    </row>
    <row r="186" spans="1:10" x14ac:dyDescent="0.3">
      <c r="A186" s="10"/>
      <c r="B186" s="6"/>
      <c r="C186" s="6"/>
      <c r="D186" s="6"/>
      <c r="E186" s="6"/>
      <c r="F186" s="6"/>
      <c r="G186" s="6"/>
      <c r="H186" s="6"/>
      <c r="I186" s="6"/>
      <c r="J186" s="52"/>
    </row>
    <row r="187" spans="1:10" ht="14.4" thickBot="1" x14ac:dyDescent="0.35">
      <c r="A187" s="10"/>
      <c r="B187" s="6"/>
      <c r="C187" s="6"/>
      <c r="D187" s="6"/>
      <c r="E187" s="6"/>
      <c r="F187" s="6"/>
      <c r="G187" s="6"/>
      <c r="H187" s="6"/>
      <c r="I187" s="6"/>
      <c r="J187" s="52"/>
    </row>
    <row r="188" spans="1:10" ht="63.6" customHeight="1" thickBot="1" x14ac:dyDescent="0.35">
      <c r="A188" s="764" t="s">
        <v>129</v>
      </c>
      <c r="B188" s="765"/>
      <c r="C188" s="765"/>
      <c r="D188" s="765"/>
      <c r="E188" s="765"/>
      <c r="F188" s="766"/>
      <c r="G188" s="6"/>
      <c r="H188" s="6"/>
      <c r="I188" s="6"/>
      <c r="J188" s="6"/>
    </row>
    <row r="189" spans="1:10" x14ac:dyDescent="0.3">
      <c r="A189" s="10"/>
      <c r="B189" s="6"/>
      <c r="C189" s="6"/>
      <c r="D189" s="6"/>
      <c r="E189" s="6"/>
      <c r="F189" s="6"/>
      <c r="G189" s="6"/>
      <c r="H189" s="6"/>
      <c r="I189" s="6"/>
      <c r="J189" s="6"/>
    </row>
    <row r="190" spans="1:10" ht="15" thickBot="1" x14ac:dyDescent="0.35">
      <c r="A190" s="6" t="s">
        <v>86</v>
      </c>
      <c r="B190" s="6"/>
      <c r="C190" s="763" t="s">
        <v>130</v>
      </c>
      <c r="D190" s="761"/>
      <c r="E190" s="761"/>
      <c r="F190" s="762"/>
      <c r="G190" s="6"/>
      <c r="H190"/>
      <c r="I190"/>
      <c r="J190"/>
    </row>
    <row r="191" spans="1:10" ht="14.4" x14ac:dyDescent="0.3">
      <c r="A191" s="413"/>
      <c r="B191" s="414"/>
      <c r="C191" s="419">
        <v>2020</v>
      </c>
      <c r="D191" s="429">
        <v>2021</v>
      </c>
      <c r="E191"/>
      <c r="F191"/>
      <c r="G191"/>
      <c r="H191"/>
      <c r="I191"/>
      <c r="J191"/>
    </row>
    <row r="192" spans="1:10" ht="14.4" x14ac:dyDescent="0.3">
      <c r="A192" s="415" t="s">
        <v>10</v>
      </c>
      <c r="B192" s="416" t="s">
        <v>11</v>
      </c>
      <c r="C192" s="411" t="s">
        <v>13</v>
      </c>
      <c r="D192" s="426" t="s">
        <v>13</v>
      </c>
      <c r="E192"/>
      <c r="F192"/>
      <c r="G192"/>
      <c r="H192"/>
      <c r="I192"/>
      <c r="J192"/>
    </row>
    <row r="193" spans="1:10" ht="14.4" x14ac:dyDescent="0.3">
      <c r="A193" s="32" t="s">
        <v>113</v>
      </c>
      <c r="B193" s="18"/>
      <c r="C193" s="114">
        <v>0.60530421216848673</v>
      </c>
      <c r="D193" s="179">
        <v>0.74726989079563177</v>
      </c>
      <c r="E193"/>
      <c r="F193"/>
      <c r="G193"/>
      <c r="H193"/>
      <c r="I193"/>
      <c r="J193"/>
    </row>
    <row r="194" spans="1:10" ht="14.4" x14ac:dyDescent="0.3">
      <c r="A194" s="32" t="s">
        <v>114</v>
      </c>
      <c r="B194" s="18"/>
      <c r="C194" s="114">
        <v>0.80727272727272725</v>
      </c>
      <c r="D194" s="179">
        <v>0.86727272727272731</v>
      </c>
      <c r="E194"/>
      <c r="F194"/>
      <c r="G194"/>
      <c r="H194"/>
      <c r="I194"/>
      <c r="J194"/>
    </row>
    <row r="195" spans="1:10" ht="15" thickBot="1" x14ac:dyDescent="0.35">
      <c r="A195" s="35" t="s">
        <v>74</v>
      </c>
      <c r="B195" s="36" t="s">
        <v>75</v>
      </c>
      <c r="C195" s="133">
        <v>0.69857262804366083</v>
      </c>
      <c r="D195" s="188">
        <v>0.80268681780016793</v>
      </c>
      <c r="E195"/>
      <c r="F195"/>
      <c r="G195"/>
      <c r="H195"/>
      <c r="I195"/>
      <c r="J195"/>
    </row>
    <row r="196" spans="1:10" x14ac:dyDescent="0.3">
      <c r="A196" s="6" t="s">
        <v>79</v>
      </c>
    </row>
    <row r="197" spans="1:10" x14ac:dyDescent="0.3">
      <c r="A197" s="6" t="s">
        <v>84</v>
      </c>
    </row>
  </sheetData>
  <sortState xmlns:xlrd2="http://schemas.microsoft.com/office/spreadsheetml/2017/richdata2" ref="A85:AG114">
    <sortCondition ref="S85:S114"/>
  </sortState>
  <mergeCells count="69">
    <mergeCell ref="A68:O68"/>
    <mergeCell ref="Q68:X68"/>
    <mergeCell ref="Z68:AG68"/>
    <mergeCell ref="A80:O80"/>
    <mergeCell ref="Q79:AG79"/>
    <mergeCell ref="C70:F70"/>
    <mergeCell ref="H70:J70"/>
    <mergeCell ref="L70:O70"/>
    <mergeCell ref="Q70:T70"/>
    <mergeCell ref="V70:X70"/>
    <mergeCell ref="AE70:AG70"/>
    <mergeCell ref="Q4:AG4"/>
    <mergeCell ref="A4:O4"/>
    <mergeCell ref="A3:AG3"/>
    <mergeCell ref="Z146:AC146"/>
    <mergeCell ref="L146:O146"/>
    <mergeCell ref="Q146:T146"/>
    <mergeCell ref="V146:X146"/>
    <mergeCell ref="Z6:AC6"/>
    <mergeCell ref="AE6:AG6"/>
    <mergeCell ref="Z48:AC48"/>
    <mergeCell ref="AE48:AG48"/>
    <mergeCell ref="C82:F82"/>
    <mergeCell ref="H82:J82"/>
    <mergeCell ref="L82:O82"/>
    <mergeCell ref="Q82:T82"/>
    <mergeCell ref="A123:AG123"/>
    <mergeCell ref="V48:X48"/>
    <mergeCell ref="C6:F6"/>
    <mergeCell ref="H6:J6"/>
    <mergeCell ref="L6:O6"/>
    <mergeCell ref="Q6:T6"/>
    <mergeCell ref="V6:X6"/>
    <mergeCell ref="Q46:AG46"/>
    <mergeCell ref="A46:O46"/>
    <mergeCell ref="C48:F48"/>
    <mergeCell ref="H48:J48"/>
    <mergeCell ref="L48:O48"/>
    <mergeCell ref="Q48:T48"/>
    <mergeCell ref="C168:F168"/>
    <mergeCell ref="C190:F190"/>
    <mergeCell ref="Z70:AC70"/>
    <mergeCell ref="C124:F124"/>
    <mergeCell ref="H124:J124"/>
    <mergeCell ref="L124:O124"/>
    <mergeCell ref="Q124:T124"/>
    <mergeCell ref="V124:X124"/>
    <mergeCell ref="Z124:AC124"/>
    <mergeCell ref="A188:F188"/>
    <mergeCell ref="A122:AG122"/>
    <mergeCell ref="V82:X82"/>
    <mergeCell ref="Z82:AC82"/>
    <mergeCell ref="AE82:AG82"/>
    <mergeCell ref="A166:F166"/>
    <mergeCell ref="A157:X157"/>
    <mergeCell ref="AE124:AG124"/>
    <mergeCell ref="AE146:AG146"/>
    <mergeCell ref="L158:O158"/>
    <mergeCell ref="C146:F146"/>
    <mergeCell ref="H146:J146"/>
    <mergeCell ref="A145:X145"/>
    <mergeCell ref="Y145:AG145"/>
    <mergeCell ref="A144:AG144"/>
    <mergeCell ref="A156:X156"/>
    <mergeCell ref="H158:J158"/>
    <mergeCell ref="C158:F158"/>
    <mergeCell ref="Q158:T158"/>
    <mergeCell ref="V158:X158"/>
    <mergeCell ref="A158:B160"/>
  </mergeCells>
  <pageMargins left="0.23622047244094491" right="0.23622047244094491" top="0.74803149606299213" bottom="0.74803149606299213" header="0.31496062992125984" footer="0.31496062992125984"/>
  <pageSetup paperSize="9" scale="5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8"/>
  </sheetPr>
  <dimension ref="A1:AF66"/>
  <sheetViews>
    <sheetView showGridLines="0" zoomScale="80" zoomScaleNormal="80" workbookViewId="0">
      <selection activeCell="L6" sqref="L6:O6"/>
    </sheetView>
  </sheetViews>
  <sheetFormatPr baseColWidth="10" defaultColWidth="9.33203125" defaultRowHeight="14.1" customHeight="1" x14ac:dyDescent="0.2"/>
  <cols>
    <col min="1" max="1" width="14.44140625" style="6" customWidth="1"/>
    <col min="2" max="2" width="9.33203125" style="6"/>
    <col min="3" max="6" width="10.6640625" style="6" customWidth="1"/>
    <col min="7" max="7" width="9.33203125" style="6"/>
    <col min="8" max="10" width="11.6640625" style="6" customWidth="1"/>
    <col min="11" max="11" width="9.33203125" style="6"/>
    <col min="12" max="15" width="11.6640625" style="6" customWidth="1"/>
    <col min="16" max="16" width="10.5546875" style="6" customWidth="1"/>
    <col min="17" max="17" width="11.33203125" style="6" bestFit="1" customWidth="1"/>
    <col min="18" max="18" width="12" style="6" customWidth="1"/>
    <col min="19" max="19" width="12.6640625" style="6" customWidth="1"/>
    <col min="20" max="25" width="9.33203125" style="6" customWidth="1"/>
    <col min="26" max="32" width="12" style="6" customWidth="1"/>
    <col min="33" max="16384" width="9.33203125" style="6"/>
  </cols>
  <sheetData>
    <row r="1" spans="1:32" ht="14.1" customHeight="1" x14ac:dyDescent="0.3">
      <c r="A1" s="24"/>
      <c r="B1" s="37"/>
      <c r="C1" s="17"/>
      <c r="D1" s="17"/>
      <c r="E1"/>
      <c r="J1" s="23"/>
      <c r="AB1" s="29"/>
      <c r="AC1" s="29"/>
      <c r="AD1" s="29"/>
      <c r="AE1" s="29"/>
      <c r="AF1" s="29"/>
    </row>
    <row r="2" spans="1:32" ht="14.1" customHeight="1" thickBot="1" x14ac:dyDescent="0.25">
      <c r="AB2" s="29"/>
      <c r="AC2" s="29"/>
      <c r="AD2" s="29"/>
      <c r="AE2" s="29"/>
      <c r="AF2" s="29"/>
    </row>
    <row r="3" spans="1:32" ht="34.200000000000003" customHeight="1" thickBot="1" x14ac:dyDescent="0.25">
      <c r="A3" s="773" t="s">
        <v>131</v>
      </c>
      <c r="B3" s="774"/>
      <c r="C3" s="774"/>
      <c r="D3" s="774"/>
      <c r="E3" s="774"/>
      <c r="F3" s="774"/>
      <c r="G3" s="774"/>
      <c r="H3" s="774"/>
      <c r="I3" s="774"/>
      <c r="J3" s="774"/>
      <c r="K3" s="774"/>
      <c r="L3" s="774"/>
      <c r="M3" s="774"/>
      <c r="N3" s="774"/>
      <c r="O3" s="774"/>
      <c r="P3" s="774"/>
      <c r="Q3" s="774"/>
      <c r="R3" s="774"/>
      <c r="S3" s="774"/>
      <c r="T3" s="774"/>
      <c r="U3" s="774"/>
      <c r="V3" s="774"/>
      <c r="W3" s="774"/>
      <c r="X3" s="780"/>
      <c r="AB3" s="29"/>
      <c r="AC3" s="29"/>
      <c r="AD3" s="29"/>
      <c r="AE3" s="29"/>
      <c r="AF3" s="29"/>
    </row>
    <row r="4" spans="1:32" ht="86.4" customHeight="1" thickBot="1" x14ac:dyDescent="0.25">
      <c r="A4" s="770" t="s">
        <v>132</v>
      </c>
      <c r="B4" s="771"/>
      <c r="C4" s="771"/>
      <c r="D4" s="771"/>
      <c r="E4" s="771"/>
      <c r="F4" s="771"/>
      <c r="G4" s="771"/>
      <c r="H4" s="771"/>
      <c r="I4" s="771"/>
      <c r="J4" s="771"/>
      <c r="K4" s="771"/>
      <c r="L4" s="771"/>
      <c r="M4" s="771"/>
      <c r="N4" s="771"/>
      <c r="O4" s="771"/>
      <c r="P4" s="771"/>
      <c r="Q4" s="771"/>
      <c r="R4" s="771"/>
      <c r="S4" s="771"/>
      <c r="T4" s="772"/>
      <c r="V4" s="770" t="s">
        <v>234</v>
      </c>
      <c r="W4" s="771"/>
      <c r="X4" s="772"/>
      <c r="AB4" s="29"/>
      <c r="AC4" s="29"/>
      <c r="AD4" s="29"/>
      <c r="AE4" s="29"/>
      <c r="AF4" s="29"/>
    </row>
    <row r="5" spans="1:32" ht="14.1" customHeight="1" thickBot="1" x14ac:dyDescent="0.35">
      <c r="A5" s="10"/>
      <c r="B5" s="10"/>
      <c r="C5" s="10"/>
      <c r="D5" s="10"/>
      <c r="E5" s="10"/>
      <c r="L5"/>
      <c r="M5"/>
      <c r="N5"/>
      <c r="O5"/>
      <c r="P5"/>
      <c r="Q5"/>
      <c r="R5"/>
      <c r="AB5" s="29"/>
      <c r="AC5" s="29"/>
      <c r="AD5" s="29"/>
      <c r="AE5" s="29"/>
      <c r="AF5" s="29"/>
    </row>
    <row r="6" spans="1:32" ht="40.950000000000003" customHeight="1" thickBot="1" x14ac:dyDescent="0.35">
      <c r="C6" s="741" t="s">
        <v>133</v>
      </c>
      <c r="D6" s="742"/>
      <c r="E6" s="742"/>
      <c r="F6" s="743"/>
      <c r="H6" s="735" t="s">
        <v>133</v>
      </c>
      <c r="I6" s="736"/>
      <c r="J6" s="737"/>
      <c r="L6" s="735" t="s">
        <v>134</v>
      </c>
      <c r="M6" s="736"/>
      <c r="N6" s="736"/>
      <c r="O6" s="737"/>
      <c r="Q6" s="781" t="s">
        <v>135</v>
      </c>
      <c r="R6" s="782"/>
      <c r="S6" s="783"/>
      <c r="T6" s="478"/>
      <c r="V6" s="784" t="s">
        <v>136</v>
      </c>
      <c r="W6" s="748"/>
      <c r="X6" s="749"/>
      <c r="Y6" s="29"/>
      <c r="Z6"/>
      <c r="AB6" s="29"/>
      <c r="AC6" s="29"/>
      <c r="AD6" s="29"/>
      <c r="AE6" s="29"/>
      <c r="AF6" s="29"/>
    </row>
    <row r="7" spans="1:32" ht="40.799999999999997" x14ac:dyDescent="0.3">
      <c r="A7" s="413"/>
      <c r="B7" s="414"/>
      <c r="C7" s="419">
        <v>2020</v>
      </c>
      <c r="D7" s="420">
        <v>2021</v>
      </c>
      <c r="E7" s="420">
        <v>2022</v>
      </c>
      <c r="F7" s="421">
        <v>2025</v>
      </c>
      <c r="G7" s="121"/>
      <c r="H7" s="437" t="s">
        <v>3</v>
      </c>
      <c r="I7" s="417" t="s">
        <v>4</v>
      </c>
      <c r="J7" s="438" t="s">
        <v>5</v>
      </c>
      <c r="K7" s="121"/>
      <c r="L7" s="437" t="s">
        <v>137</v>
      </c>
      <c r="M7" s="417" t="s">
        <v>7</v>
      </c>
      <c r="N7" s="417" t="s">
        <v>8</v>
      </c>
      <c r="O7" s="438" t="s">
        <v>9</v>
      </c>
      <c r="P7" s="478"/>
      <c r="Q7" s="443">
        <v>2020</v>
      </c>
      <c r="R7" s="409">
        <v>2021</v>
      </c>
      <c r="S7" s="425">
        <v>2022</v>
      </c>
      <c r="T7" s="478"/>
      <c r="U7" s="478"/>
      <c r="V7" s="443">
        <v>2020</v>
      </c>
      <c r="W7" s="409">
        <v>2021</v>
      </c>
      <c r="X7" s="425">
        <v>2022</v>
      </c>
      <c r="Y7" s="29"/>
      <c r="Z7"/>
      <c r="AB7" s="29"/>
      <c r="AC7" s="29"/>
      <c r="AD7" s="29"/>
      <c r="AE7" s="29"/>
      <c r="AF7" s="29"/>
    </row>
    <row r="8" spans="1:32" ht="14.1" customHeight="1" thickBot="1" x14ac:dyDescent="0.35">
      <c r="A8" s="433" t="s">
        <v>10</v>
      </c>
      <c r="B8" s="434" t="s">
        <v>11</v>
      </c>
      <c r="C8" s="435" t="s">
        <v>138</v>
      </c>
      <c r="D8" s="436" t="s">
        <v>138</v>
      </c>
      <c r="E8" s="436" t="s">
        <v>138</v>
      </c>
      <c r="F8" s="370" t="s">
        <v>138</v>
      </c>
      <c r="G8" s="121"/>
      <c r="H8" s="439" t="s">
        <v>138</v>
      </c>
      <c r="I8" s="435" t="s">
        <v>138</v>
      </c>
      <c r="J8" s="370" t="s">
        <v>138</v>
      </c>
      <c r="K8" s="121"/>
      <c r="L8" s="440" t="s">
        <v>13</v>
      </c>
      <c r="M8" s="441" t="s">
        <v>13</v>
      </c>
      <c r="N8" s="441" t="s">
        <v>13</v>
      </c>
      <c r="O8" s="442" t="s">
        <v>13</v>
      </c>
      <c r="P8" s="478"/>
      <c r="Q8" s="439" t="s">
        <v>138</v>
      </c>
      <c r="R8" s="436" t="s">
        <v>138</v>
      </c>
      <c r="S8" s="445" t="s">
        <v>138</v>
      </c>
      <c r="T8" s="478"/>
      <c r="U8" s="478"/>
      <c r="V8" s="439" t="s">
        <v>13</v>
      </c>
      <c r="W8" s="436" t="s">
        <v>13</v>
      </c>
      <c r="X8" s="445" t="s">
        <v>13</v>
      </c>
      <c r="Y8" s="29"/>
      <c r="Z8"/>
      <c r="AB8" s="29"/>
      <c r="AC8" s="29"/>
      <c r="AD8" s="29"/>
      <c r="AE8" s="29"/>
      <c r="AF8" s="29"/>
    </row>
    <row r="9" spans="1:32" ht="14.1" customHeight="1" x14ac:dyDescent="0.3">
      <c r="A9" s="32" t="s">
        <v>14</v>
      </c>
      <c r="B9" s="18" t="s">
        <v>15</v>
      </c>
      <c r="C9" s="202">
        <v>1898.2482337749877</v>
      </c>
      <c r="D9" s="203">
        <v>2022.0215317073762</v>
      </c>
      <c r="E9" s="202">
        <v>2267.6856701368083</v>
      </c>
      <c r="F9" s="204">
        <v>2759.9699655841218</v>
      </c>
      <c r="G9" s="121"/>
      <c r="H9" s="103">
        <v>2811.8533803847822</v>
      </c>
      <c r="I9" s="104">
        <v>2897.6351171847846</v>
      </c>
      <c r="J9" s="105">
        <v>3900.3269139711515</v>
      </c>
      <c r="K9" s="121"/>
      <c r="L9" s="87">
        <v>0.12149432366429624</v>
      </c>
      <c r="M9" s="87">
        <v>3.7317525673308261E-3</v>
      </c>
      <c r="N9" s="94">
        <v>9.7825654746581669E-3</v>
      </c>
      <c r="O9" s="88">
        <v>7.1616349020340087E-2</v>
      </c>
      <c r="P9" s="478"/>
      <c r="Q9" s="522">
        <v>635769.39999999991</v>
      </c>
      <c r="R9" s="203">
        <v>596405.89999999991</v>
      </c>
      <c r="S9" s="595">
        <v>636211.48999999836</v>
      </c>
      <c r="T9" s="202"/>
      <c r="U9" s="478"/>
      <c r="V9" s="550">
        <v>2.985749603197304E-3</v>
      </c>
      <c r="W9" s="551">
        <v>3.3903446154831406E-3</v>
      </c>
      <c r="X9" s="596">
        <v>3.564358245301125E-3</v>
      </c>
      <c r="Y9" s="29"/>
      <c r="Z9"/>
      <c r="AB9" s="29"/>
      <c r="AC9" s="29"/>
      <c r="AD9" s="29"/>
      <c r="AE9" s="29"/>
      <c r="AF9" s="29"/>
    </row>
    <row r="10" spans="1:32" ht="14.1" customHeight="1" x14ac:dyDescent="0.3">
      <c r="A10" s="32" t="s">
        <v>16</v>
      </c>
      <c r="B10" s="18" t="s">
        <v>17</v>
      </c>
      <c r="C10" s="202">
        <v>2380.8189278462023</v>
      </c>
      <c r="D10" s="203">
        <v>2602.8264262668249</v>
      </c>
      <c r="E10" s="202">
        <v>2722.1198473871941</v>
      </c>
      <c r="F10" s="204">
        <v>3092.4446670563834</v>
      </c>
      <c r="G10" s="121"/>
      <c r="H10" s="103">
        <v>3612.4606039822338</v>
      </c>
      <c r="I10" s="104">
        <v>4849.6799491668298</v>
      </c>
      <c r="J10" s="105">
        <v>5577.1293392650059</v>
      </c>
      <c r="K10" s="121"/>
      <c r="L10" s="87">
        <v>4.5832261389580742E-2</v>
      </c>
      <c r="M10" s="87">
        <v>3.1573640951870985E-2</v>
      </c>
      <c r="N10" s="94">
        <v>9.416351279636026E-2</v>
      </c>
      <c r="O10" s="88">
        <v>0.12517935682454628</v>
      </c>
      <c r="P10" s="478"/>
      <c r="Q10" s="522">
        <v>949721.9</v>
      </c>
      <c r="R10" s="203">
        <v>953097.59999999986</v>
      </c>
      <c r="S10" s="235">
        <v>970366.28999999911</v>
      </c>
      <c r="T10" s="478"/>
      <c r="U10" s="478"/>
      <c r="V10" s="550">
        <v>2.5068590372046831E-3</v>
      </c>
      <c r="W10" s="551">
        <v>2.7309127903237039E-3</v>
      </c>
      <c r="X10" s="596">
        <v>2.8052498066345613E-3</v>
      </c>
      <c r="Y10" s="29"/>
      <c r="Z10"/>
      <c r="AB10" s="29"/>
      <c r="AC10" s="29"/>
      <c r="AD10" s="29"/>
      <c r="AE10" s="29"/>
      <c r="AF10" s="29"/>
    </row>
    <row r="11" spans="1:32" ht="14.1" customHeight="1" x14ac:dyDescent="0.3">
      <c r="A11" s="32" t="s">
        <v>18</v>
      </c>
      <c r="B11" s="18" t="s">
        <v>19</v>
      </c>
      <c r="C11" s="202">
        <v>320.22843748604942</v>
      </c>
      <c r="D11" s="203">
        <v>343.30391929776641</v>
      </c>
      <c r="E11" s="202">
        <v>378.27341317641731</v>
      </c>
      <c r="F11" s="204">
        <v>471.0026803084254</v>
      </c>
      <c r="G11" s="121"/>
      <c r="H11" s="103">
        <v>633.00545292705669</v>
      </c>
      <c r="I11" s="104">
        <v>724.20825996717701</v>
      </c>
      <c r="J11" s="105">
        <v>838.92123751813438</v>
      </c>
      <c r="K11" s="121"/>
      <c r="L11" s="87">
        <v>0.10186162147575106</v>
      </c>
      <c r="M11" s="87">
        <v>6.0905777557053176E-2</v>
      </c>
      <c r="N11" s="94">
        <v>8.9853238553374348E-2</v>
      </c>
      <c r="O11" s="88">
        <v>0.12237907680401361</v>
      </c>
      <c r="P11" s="478"/>
      <c r="Q11" s="522">
        <v>134773.6</v>
      </c>
      <c r="R11" s="203">
        <v>129677.1</v>
      </c>
      <c r="S11" s="235">
        <v>141372.00999999978</v>
      </c>
      <c r="T11" s="478"/>
      <c r="U11" s="478"/>
      <c r="V11" s="550">
        <v>2.3760472190848163E-3</v>
      </c>
      <c r="W11" s="551">
        <v>2.6473750515531762E-3</v>
      </c>
      <c r="X11" s="596">
        <v>2.6757306002540243E-3</v>
      </c>
      <c r="Y11" s="29"/>
      <c r="Z11"/>
      <c r="AB11" s="29"/>
      <c r="AC11" s="29"/>
      <c r="AD11" s="29"/>
      <c r="AE11" s="29"/>
      <c r="AF11" s="29"/>
    </row>
    <row r="12" spans="1:32" ht="14.1" customHeight="1" x14ac:dyDescent="0.3">
      <c r="A12" s="32" t="s">
        <v>20</v>
      </c>
      <c r="B12" s="18" t="s">
        <v>21</v>
      </c>
      <c r="C12" s="202">
        <v>187.81524083324416</v>
      </c>
      <c r="D12" s="203">
        <v>214.55508459275387</v>
      </c>
      <c r="E12" s="202">
        <v>246.47662229917762</v>
      </c>
      <c r="F12" s="204">
        <v>344.20874650560887</v>
      </c>
      <c r="G12" s="121"/>
      <c r="H12" s="103">
        <v>348.22214735132223</v>
      </c>
      <c r="I12" s="104">
        <v>391.39841424414971</v>
      </c>
      <c r="J12" s="105">
        <v>474.85349792859483</v>
      </c>
      <c r="K12" s="121"/>
      <c r="L12" s="87">
        <v>0.14878015017455248</v>
      </c>
      <c r="M12" s="87">
        <v>2.3211569236925023E-3</v>
      </c>
      <c r="N12" s="94">
        <v>2.6028518096081976E-2</v>
      </c>
      <c r="O12" s="88">
        <v>6.6467310533939949E-2</v>
      </c>
      <c r="P12" s="478"/>
      <c r="Q12" s="522">
        <v>80084.399999999994</v>
      </c>
      <c r="R12" s="203">
        <v>73361.599999999991</v>
      </c>
      <c r="S12" s="235">
        <v>79778.729999999516</v>
      </c>
      <c r="T12" s="478"/>
      <c r="U12" s="478"/>
      <c r="V12" s="550">
        <v>2.345216307211444E-3</v>
      </c>
      <c r="W12" s="551">
        <v>2.924623843983145E-3</v>
      </c>
      <c r="X12" s="596">
        <v>3.0895029577329585E-3</v>
      </c>
      <c r="Y12" s="29"/>
      <c r="Z12"/>
      <c r="AB12" s="29"/>
      <c r="AC12" s="29"/>
      <c r="AD12" s="29"/>
      <c r="AE12" s="29"/>
      <c r="AF12" s="29"/>
    </row>
    <row r="13" spans="1:32" ht="14.1" customHeight="1" x14ac:dyDescent="0.3">
      <c r="A13" s="32" t="s">
        <v>22</v>
      </c>
      <c r="B13" s="18" t="s">
        <v>23</v>
      </c>
      <c r="C13" s="202">
        <v>178.18547731736223</v>
      </c>
      <c r="D13" s="203">
        <v>191.7148685587193</v>
      </c>
      <c r="E13" s="202">
        <v>198.73881326626574</v>
      </c>
      <c r="F13" s="204">
        <v>275.23465846667818</v>
      </c>
      <c r="G13" s="121"/>
      <c r="H13" s="103">
        <v>278.40735277921686</v>
      </c>
      <c r="I13" s="104">
        <v>344.23784286909273</v>
      </c>
      <c r="J13" s="105">
        <v>401.51372590633736</v>
      </c>
      <c r="K13" s="121"/>
      <c r="L13" s="87">
        <v>3.6637454154449633E-2</v>
      </c>
      <c r="M13" s="87">
        <v>2.2948895635033217E-3</v>
      </c>
      <c r="N13" s="94">
        <v>4.5757765376605919E-2</v>
      </c>
      <c r="O13" s="88">
        <v>7.8448610226573789E-2</v>
      </c>
      <c r="P13" s="478"/>
      <c r="Q13" s="522">
        <v>29062.1</v>
      </c>
      <c r="R13" s="203">
        <v>27526.199999999997</v>
      </c>
      <c r="S13" s="235">
        <v>30426.450000000186</v>
      </c>
      <c r="T13" s="478"/>
      <c r="U13" s="478"/>
      <c r="V13" s="550">
        <v>6.1311975843921203E-3</v>
      </c>
      <c r="W13" s="551">
        <v>6.964814197336331E-3</v>
      </c>
      <c r="X13" s="596">
        <v>6.5317778862228268E-3</v>
      </c>
      <c r="Y13" s="29"/>
      <c r="Z13"/>
      <c r="AB13" s="29"/>
      <c r="AC13" s="29"/>
      <c r="AD13" s="29"/>
      <c r="AE13" s="29"/>
      <c r="AF13" s="29"/>
    </row>
    <row r="14" spans="1:32" ht="14.1" customHeight="1" x14ac:dyDescent="0.3">
      <c r="A14" s="32" t="s">
        <v>24</v>
      </c>
      <c r="B14" s="18" t="s">
        <v>25</v>
      </c>
      <c r="C14" s="202">
        <v>640.61354638642706</v>
      </c>
      <c r="D14" s="203">
        <v>671.15908827904082</v>
      </c>
      <c r="E14" s="202">
        <v>675.50283299055172</v>
      </c>
      <c r="F14" s="204">
        <v>836.49452977190742</v>
      </c>
      <c r="G14" s="121"/>
      <c r="H14" s="103">
        <v>859.01339964453098</v>
      </c>
      <c r="I14" s="104">
        <v>929.38549090065203</v>
      </c>
      <c r="J14" s="105">
        <v>1167.5098317245756</v>
      </c>
      <c r="K14" s="121"/>
      <c r="L14" s="87">
        <v>6.4720046072070936E-3</v>
      </c>
      <c r="M14" s="87">
        <v>5.3270465238155484E-3</v>
      </c>
      <c r="N14" s="94">
        <v>2.1284067085247216E-2</v>
      </c>
      <c r="O14" s="88">
        <v>6.8955160557137019E-2</v>
      </c>
      <c r="P14" s="478"/>
      <c r="Q14" s="522">
        <v>487872.30000000005</v>
      </c>
      <c r="R14" s="203">
        <v>448389.50000000006</v>
      </c>
      <c r="S14" s="235">
        <v>495297.71000000089</v>
      </c>
      <c r="T14" s="478"/>
      <c r="U14" s="478"/>
      <c r="V14" s="550">
        <v>1.3130762832536855E-3</v>
      </c>
      <c r="W14" s="551">
        <v>1.4968215988087159E-3</v>
      </c>
      <c r="X14" s="596">
        <v>1.363831932496822E-3</v>
      </c>
      <c r="Y14" s="29"/>
      <c r="Z14"/>
      <c r="AB14" s="29"/>
      <c r="AC14" s="29"/>
      <c r="AD14" s="29"/>
      <c r="AE14" s="29"/>
      <c r="AF14" s="29"/>
    </row>
    <row r="15" spans="1:32" ht="14.1" customHeight="1" x14ac:dyDescent="0.3">
      <c r="A15" s="32" t="s">
        <v>26</v>
      </c>
      <c r="B15" s="18" t="s">
        <v>27</v>
      </c>
      <c r="C15" s="202">
        <v>1991.566505948409</v>
      </c>
      <c r="D15" s="203">
        <v>2145.5298772737819</v>
      </c>
      <c r="E15" s="202">
        <v>2393.6793173503142</v>
      </c>
      <c r="F15" s="204">
        <v>3089.04204350896</v>
      </c>
      <c r="G15" s="121"/>
      <c r="H15" s="103">
        <v>3106.8328218741781</v>
      </c>
      <c r="I15" s="104">
        <v>3705.0255283427268</v>
      </c>
      <c r="J15" s="105">
        <v>4436.5888302006406</v>
      </c>
      <c r="K15" s="121"/>
      <c r="L15" s="87">
        <v>0.11565881356629881</v>
      </c>
      <c r="M15" s="87">
        <v>1.1492193416435814E-3</v>
      </c>
      <c r="N15" s="94">
        <v>3.7035150367378256E-2</v>
      </c>
      <c r="O15" s="88">
        <v>7.5090619271127812E-2</v>
      </c>
      <c r="P15" s="478"/>
      <c r="Q15" s="522">
        <v>475523.39999999997</v>
      </c>
      <c r="R15" s="203">
        <v>464544.8</v>
      </c>
      <c r="S15" s="235">
        <v>491402.94000000134</v>
      </c>
      <c r="T15" s="478"/>
      <c r="U15" s="478"/>
      <c r="V15" s="550">
        <v>4.1881566836635365E-3</v>
      </c>
      <c r="W15" s="551">
        <v>4.6185639733213714E-3</v>
      </c>
      <c r="X15" s="596">
        <v>4.8711131385382181E-3</v>
      </c>
      <c r="Y15" s="29"/>
      <c r="Z15"/>
      <c r="AB15" s="29"/>
      <c r="AC15" s="29"/>
      <c r="AD15" s="29"/>
      <c r="AE15" s="29"/>
      <c r="AF15" s="29"/>
    </row>
    <row r="16" spans="1:32" ht="14.1" customHeight="1" x14ac:dyDescent="0.3">
      <c r="A16" s="32" t="s">
        <v>28</v>
      </c>
      <c r="B16" s="18" t="s">
        <v>29</v>
      </c>
      <c r="C16" s="202">
        <v>350.95828377217981</v>
      </c>
      <c r="D16" s="203">
        <v>372.46004722359231</v>
      </c>
      <c r="E16" s="202">
        <v>448.93552202297332</v>
      </c>
      <c r="F16" s="204">
        <v>719.8195339748487</v>
      </c>
      <c r="G16" s="121"/>
      <c r="H16" s="103">
        <v>779.07291875606904</v>
      </c>
      <c r="I16" s="104">
        <v>923.1174240045101</v>
      </c>
      <c r="J16" s="105">
        <v>1096.2677681946518</v>
      </c>
      <c r="K16" s="121"/>
      <c r="L16" s="87">
        <v>0.20532531037744262</v>
      </c>
      <c r="M16" s="87">
        <v>1.5946634572000074E-2</v>
      </c>
      <c r="N16" s="94">
        <v>5.1009554377792421E-2</v>
      </c>
      <c r="O16" s="88">
        <v>8.777382313571902E-2</v>
      </c>
      <c r="P16" s="478"/>
      <c r="Q16" s="522">
        <v>57517.799999999996</v>
      </c>
      <c r="R16" s="203">
        <v>52280.400000000009</v>
      </c>
      <c r="S16" s="235">
        <v>58667.679999999702</v>
      </c>
      <c r="T16" s="478"/>
      <c r="U16" s="478"/>
      <c r="V16" s="550">
        <v>6.1017334420332458E-3</v>
      </c>
      <c r="W16" s="551">
        <v>7.124276922586519E-3</v>
      </c>
      <c r="X16" s="596">
        <v>7.6521778605013122E-3</v>
      </c>
      <c r="Y16" s="29"/>
      <c r="Z16"/>
      <c r="AB16" s="29"/>
      <c r="AC16" s="29"/>
      <c r="AD16" s="29"/>
      <c r="AE16" s="29"/>
      <c r="AF16" s="29"/>
    </row>
    <row r="17" spans="1:32" ht="14.1" customHeight="1" x14ac:dyDescent="0.3">
      <c r="A17" s="32" t="s">
        <v>30</v>
      </c>
      <c r="B17" s="18" t="s">
        <v>31</v>
      </c>
      <c r="C17" s="202">
        <v>1599.3253082336039</v>
      </c>
      <c r="D17" s="203">
        <v>1685.1392967947304</v>
      </c>
      <c r="E17" s="202">
        <v>2157.3440804196161</v>
      </c>
      <c r="F17" s="204">
        <v>2657.1777439192801</v>
      </c>
      <c r="G17" s="121"/>
      <c r="H17" s="103">
        <v>2911.7184014393283</v>
      </c>
      <c r="I17" s="104">
        <v>2913.2072148158122</v>
      </c>
      <c r="J17" s="105">
        <v>3578.7965513263453</v>
      </c>
      <c r="K17" s="121"/>
      <c r="L17" s="87">
        <v>0.28021706248442313</v>
      </c>
      <c r="M17" s="87">
        <v>1.846416540512319E-2</v>
      </c>
      <c r="N17" s="94">
        <v>1.8568295876132845E-2</v>
      </c>
      <c r="O17" s="88">
        <v>6.1361379961832885E-2</v>
      </c>
      <c r="P17" s="478"/>
      <c r="Q17" s="522">
        <v>336704.60000000003</v>
      </c>
      <c r="R17" s="203">
        <v>323366.7</v>
      </c>
      <c r="S17" s="235">
        <v>337807.07999999821</v>
      </c>
      <c r="T17" s="478"/>
      <c r="U17" s="478"/>
      <c r="V17" s="550">
        <v>4.7499360217638951E-3</v>
      </c>
      <c r="W17" s="551">
        <v>5.2112332432335496E-3</v>
      </c>
      <c r="X17" s="596">
        <v>6.3863199090428407E-3</v>
      </c>
      <c r="Y17" s="29"/>
      <c r="Z17"/>
      <c r="AB17" s="29"/>
      <c r="AC17" s="29"/>
      <c r="AD17" s="29"/>
      <c r="AE17" s="29"/>
      <c r="AF17" s="29"/>
    </row>
    <row r="18" spans="1:32" ht="14.1" customHeight="1" x14ac:dyDescent="0.3">
      <c r="A18" s="32" t="s">
        <v>32</v>
      </c>
      <c r="B18" s="18" t="s">
        <v>33</v>
      </c>
      <c r="C18" s="202">
        <v>12398.248088666385</v>
      </c>
      <c r="D18" s="203">
        <v>12678.894509529784</v>
      </c>
      <c r="E18" s="202">
        <v>14764.825696742602</v>
      </c>
      <c r="F18" s="204">
        <v>22397.448301803466</v>
      </c>
      <c r="G18" s="121"/>
      <c r="H18" s="103">
        <v>22606.054099822337</v>
      </c>
      <c r="I18" s="104">
        <v>22830.99650759999</v>
      </c>
      <c r="J18" s="105">
        <v>28454.760192010104</v>
      </c>
      <c r="K18" s="121"/>
      <c r="L18" s="87">
        <v>0.1645199576071068</v>
      </c>
      <c r="M18" s="87">
        <v>1.8558627162323926E-3</v>
      </c>
      <c r="N18" s="94">
        <v>3.8417750426229524E-3</v>
      </c>
      <c r="O18" s="88">
        <v>4.9038138148275401E-2</v>
      </c>
      <c r="P18" s="478"/>
      <c r="Q18" s="522">
        <v>3247440.9000000004</v>
      </c>
      <c r="R18" s="203">
        <v>2998608.2</v>
      </c>
      <c r="S18" s="235">
        <v>3115538.2800000003</v>
      </c>
      <c r="T18" s="478"/>
      <c r="U18" s="478"/>
      <c r="V18" s="550">
        <v>3.8178518009877819E-3</v>
      </c>
      <c r="W18" s="551">
        <v>4.2282598005067094E-3</v>
      </c>
      <c r="X18" s="596">
        <v>4.7390930137255769E-3</v>
      </c>
      <c r="Y18" s="29"/>
      <c r="Z18"/>
      <c r="AB18" s="29"/>
      <c r="AC18" s="29"/>
      <c r="AD18" s="29"/>
      <c r="AE18" s="29"/>
      <c r="AF18" s="29"/>
    </row>
    <row r="19" spans="1:32" ht="14.1" customHeight="1" x14ac:dyDescent="0.3">
      <c r="A19" s="32" t="s">
        <v>34</v>
      </c>
      <c r="B19" s="18" t="s">
        <v>35</v>
      </c>
      <c r="C19" s="202">
        <v>19748.039165851322</v>
      </c>
      <c r="D19" s="203">
        <v>20632.247861842534</v>
      </c>
      <c r="E19" s="202">
        <v>23978.290563888659</v>
      </c>
      <c r="F19" s="204">
        <v>31400.001256081741</v>
      </c>
      <c r="G19" s="121"/>
      <c r="H19" s="103">
        <v>31774.237970031299</v>
      </c>
      <c r="I19" s="104">
        <v>33497.169504880774</v>
      </c>
      <c r="J19" s="105">
        <v>43812.865835002704</v>
      </c>
      <c r="K19" s="121"/>
      <c r="L19" s="87">
        <v>0.16217538314059943</v>
      </c>
      <c r="M19" s="87">
        <v>2.3723900365075767E-3</v>
      </c>
      <c r="N19" s="94">
        <v>1.3014563726136963E-2</v>
      </c>
      <c r="O19" s="88">
        <v>6.8893409261729044E-2</v>
      </c>
      <c r="P19" s="478"/>
      <c r="Q19" s="522">
        <v>6182531.2999999998</v>
      </c>
      <c r="R19" s="203">
        <v>5797294.7000000002</v>
      </c>
      <c r="S19" s="235">
        <v>6151403.7700000107</v>
      </c>
      <c r="T19" s="478"/>
      <c r="U19" s="478"/>
      <c r="V19" s="550">
        <v>3.1941672767352301E-3</v>
      </c>
      <c r="W19" s="551">
        <v>3.5589441160965188E-3</v>
      </c>
      <c r="X19" s="596">
        <v>3.8980192912761143E-3</v>
      </c>
      <c r="Y19" s="29"/>
      <c r="Z19"/>
      <c r="AB19" s="29"/>
      <c r="AC19" s="29"/>
      <c r="AD19" s="29"/>
      <c r="AE19" s="29"/>
      <c r="AF19" s="29"/>
    </row>
    <row r="20" spans="1:32" ht="14.1" customHeight="1" x14ac:dyDescent="0.3">
      <c r="A20" s="32" t="s">
        <v>36</v>
      </c>
      <c r="B20" s="18" t="s">
        <v>37</v>
      </c>
      <c r="C20" s="202">
        <v>399.53522470934485</v>
      </c>
      <c r="D20" s="203">
        <v>439.0211916949786</v>
      </c>
      <c r="E20" s="202">
        <v>445.4691675376485</v>
      </c>
      <c r="F20" s="204">
        <v>488.48243458729308</v>
      </c>
      <c r="G20" s="121"/>
      <c r="H20" s="103">
        <v>513.81171819186977</v>
      </c>
      <c r="I20" s="104">
        <v>609.78568791766577</v>
      </c>
      <c r="J20" s="105">
        <v>768.60817572644214</v>
      </c>
      <c r="K20" s="121"/>
      <c r="L20" s="87">
        <v>1.468716309063689E-2</v>
      </c>
      <c r="M20" s="87">
        <v>1.0161961249157025E-2</v>
      </c>
      <c r="N20" s="94">
        <v>4.5359463245315812E-2</v>
      </c>
      <c r="O20" s="88">
        <v>9.4891816260661122E-2</v>
      </c>
      <c r="P20" s="478"/>
      <c r="Q20" s="522">
        <v>223881</v>
      </c>
      <c r="R20" s="203">
        <v>206182.30000000002</v>
      </c>
      <c r="S20" s="235">
        <v>218924.77000000002</v>
      </c>
      <c r="T20" s="478"/>
      <c r="U20" s="478"/>
      <c r="V20" s="550">
        <v>1.7845874581109823E-3</v>
      </c>
      <c r="W20" s="551">
        <v>2.1292865182655279E-3</v>
      </c>
      <c r="X20" s="596">
        <v>2.0348047758033433E-3</v>
      </c>
      <c r="Y20" s="29"/>
      <c r="Z20"/>
      <c r="AB20" s="29"/>
      <c r="AC20" s="29"/>
      <c r="AD20" s="29"/>
      <c r="AE20" s="29"/>
      <c r="AF20" s="29"/>
    </row>
    <row r="21" spans="1:32" ht="14.1" customHeight="1" x14ac:dyDescent="0.3">
      <c r="A21" s="32" t="s">
        <v>38</v>
      </c>
      <c r="B21" s="18" t="s">
        <v>39</v>
      </c>
      <c r="C21" s="202">
        <v>542.57566067756159</v>
      </c>
      <c r="D21" s="203">
        <v>611.34234616680862</v>
      </c>
      <c r="E21" s="202">
        <v>668.89839355078732</v>
      </c>
      <c r="F21" s="204">
        <v>873.83407666006451</v>
      </c>
      <c r="G21" s="121"/>
      <c r="H21" s="103">
        <v>882.34207658559262</v>
      </c>
      <c r="I21" s="104">
        <v>1194.2747400374062</v>
      </c>
      <c r="J21" s="105">
        <v>1513.2261421033536</v>
      </c>
      <c r="K21" s="121"/>
      <c r="L21" s="87">
        <v>9.4146999213881033E-2</v>
      </c>
      <c r="M21" s="87">
        <v>1.9397406184982202E-3</v>
      </c>
      <c r="N21" s="94">
        <v>6.4473989742654947E-2</v>
      </c>
      <c r="O21" s="88">
        <v>0.11607909034299158</v>
      </c>
      <c r="P21" s="478"/>
      <c r="Q21" s="522">
        <v>293099.5</v>
      </c>
      <c r="R21" s="203">
        <v>271277.60000000003</v>
      </c>
      <c r="S21" s="235">
        <v>294334.31000000052</v>
      </c>
      <c r="T21" s="478"/>
      <c r="U21" s="478"/>
      <c r="V21" s="550">
        <v>1.8511654256577086E-3</v>
      </c>
      <c r="W21" s="551">
        <v>2.2535673648204223E-3</v>
      </c>
      <c r="X21" s="596">
        <v>2.2725804326066716E-3</v>
      </c>
      <c r="Y21" s="29"/>
      <c r="Z21"/>
      <c r="AB21" s="29"/>
      <c r="AC21" s="29"/>
      <c r="AD21" s="29"/>
      <c r="AE21" s="29"/>
      <c r="AF21" s="29"/>
    </row>
    <row r="22" spans="1:32" ht="14.1" customHeight="1" x14ac:dyDescent="0.3">
      <c r="A22" s="32" t="s">
        <v>40</v>
      </c>
      <c r="B22" s="18" t="s">
        <v>41</v>
      </c>
      <c r="C22" s="202">
        <v>1635.9884358030854</v>
      </c>
      <c r="D22" s="203">
        <v>1720.4942671606391</v>
      </c>
      <c r="E22" s="202">
        <v>2068.7190313512874</v>
      </c>
      <c r="F22" s="204">
        <v>2791.2889504099958</v>
      </c>
      <c r="G22" s="121"/>
      <c r="H22" s="103">
        <v>2825.9031715254705</v>
      </c>
      <c r="I22" s="104">
        <v>3611.989701254271</v>
      </c>
      <c r="J22" s="105">
        <v>4822.9759296282436</v>
      </c>
      <c r="K22" s="121"/>
      <c r="L22" s="87">
        <v>0.20239809619669913</v>
      </c>
      <c r="M22" s="87">
        <v>2.4679487230321318E-3</v>
      </c>
      <c r="N22" s="94">
        <v>5.290294735466361E-2</v>
      </c>
      <c r="O22" s="88">
        <v>0.11558344192544667</v>
      </c>
      <c r="P22" s="478"/>
      <c r="Q22" s="522">
        <v>709947.5</v>
      </c>
      <c r="R22" s="203">
        <v>745025.46292326611</v>
      </c>
      <c r="S22" s="235">
        <v>791493.38009777665</v>
      </c>
      <c r="T22" s="478"/>
      <c r="U22" s="478"/>
      <c r="V22" s="550">
        <v>2.304379458767142E-3</v>
      </c>
      <c r="W22" s="551">
        <v>2.3093093495219793E-3</v>
      </c>
      <c r="X22" s="596">
        <v>2.6136908827913753E-3</v>
      </c>
      <c r="Y22" s="29"/>
      <c r="Z22"/>
      <c r="AB22" s="29"/>
      <c r="AC22" s="29"/>
      <c r="AD22" s="29"/>
      <c r="AE22" s="29"/>
      <c r="AF22" s="29"/>
    </row>
    <row r="23" spans="1:32" ht="14.1" customHeight="1" x14ac:dyDescent="0.3">
      <c r="A23" s="32" t="s">
        <v>42</v>
      </c>
      <c r="B23" s="18" t="s">
        <v>43</v>
      </c>
      <c r="C23" s="202">
        <v>6998.9742444264193</v>
      </c>
      <c r="D23" s="203">
        <v>7714.7692367668633</v>
      </c>
      <c r="E23" s="202">
        <v>8025.137147823717</v>
      </c>
      <c r="F23" s="204">
        <v>11162.437470898416</v>
      </c>
      <c r="G23" s="121"/>
      <c r="H23" s="103">
        <v>11601.800302112999</v>
      </c>
      <c r="I23" s="104">
        <v>14036.831200740244</v>
      </c>
      <c r="J23" s="105">
        <v>16297.767712270414</v>
      </c>
      <c r="K23" s="121"/>
      <c r="L23" s="87">
        <v>4.0230355767183479E-2</v>
      </c>
      <c r="M23" s="87">
        <v>7.7510732496679502E-3</v>
      </c>
      <c r="N23" s="94">
        <v>4.6892305099610176E-2</v>
      </c>
      <c r="O23" s="88">
        <v>7.8633282698117757E-2</v>
      </c>
      <c r="P23" s="478"/>
      <c r="Q23" s="522">
        <v>2650638.3999999994</v>
      </c>
      <c r="R23" s="203">
        <v>2463103.3999999994</v>
      </c>
      <c r="S23" s="235">
        <v>2589481.1399999969</v>
      </c>
      <c r="T23" s="478"/>
      <c r="U23" s="478"/>
      <c r="V23" s="550">
        <v>2.6404862483039638E-3</v>
      </c>
      <c r="W23" s="551">
        <v>3.1321337288425914E-3</v>
      </c>
      <c r="X23" s="596">
        <v>3.0991294062190878E-3</v>
      </c>
      <c r="Y23" s="29"/>
      <c r="Z23"/>
      <c r="AB23" s="29"/>
      <c r="AC23" s="29"/>
      <c r="AD23" s="29"/>
      <c r="AE23" s="29"/>
      <c r="AF23" s="29"/>
    </row>
    <row r="24" spans="1:32" ht="14.1" customHeight="1" x14ac:dyDescent="0.3">
      <c r="A24" s="32" t="s">
        <v>44</v>
      </c>
      <c r="B24" s="18" t="s">
        <v>45</v>
      </c>
      <c r="C24" s="202">
        <v>212.86033050339014</v>
      </c>
      <c r="D24" s="203">
        <v>247.87533477113985</v>
      </c>
      <c r="E24" s="202">
        <v>277.50201934853487</v>
      </c>
      <c r="F24" s="204">
        <v>363.679477476393</v>
      </c>
      <c r="G24" s="121"/>
      <c r="H24" s="103">
        <v>371.2191891195946</v>
      </c>
      <c r="I24" s="104">
        <v>463.98015740976882</v>
      </c>
      <c r="J24" s="105">
        <v>490.17192932658526</v>
      </c>
      <c r="K24" s="121"/>
      <c r="L24" s="87">
        <v>0.11952251967606609</v>
      </c>
      <c r="M24" s="87">
        <v>4.1123869653652001E-3</v>
      </c>
      <c r="N24" s="94">
        <v>4.991979207807673E-2</v>
      </c>
      <c r="O24" s="88">
        <v>6.1514494159031763E-2</v>
      </c>
      <c r="P24" s="478"/>
      <c r="Q24" s="522">
        <v>51952</v>
      </c>
      <c r="R24" s="203">
        <v>49259.3</v>
      </c>
      <c r="S24" s="235">
        <v>53025.899999999907</v>
      </c>
      <c r="T24" s="478"/>
      <c r="U24" s="478"/>
      <c r="V24" s="550">
        <v>4.0972499711924492E-3</v>
      </c>
      <c r="W24" s="551">
        <v>5.0320515064391867E-3</v>
      </c>
      <c r="X24" s="596">
        <v>5.233329737892904E-3</v>
      </c>
      <c r="Y24" s="29"/>
      <c r="Z24"/>
      <c r="AB24" s="29"/>
      <c r="AC24" s="29"/>
      <c r="AD24" s="29"/>
      <c r="AE24" s="29"/>
      <c r="AF24" s="29"/>
    </row>
    <row r="25" spans="1:32" ht="14.1" customHeight="1" x14ac:dyDescent="0.3">
      <c r="A25" s="32" t="s">
        <v>46</v>
      </c>
      <c r="B25" s="18" t="s">
        <v>47</v>
      </c>
      <c r="C25" s="202">
        <v>290.43824300322336</v>
      </c>
      <c r="D25" s="203">
        <v>337.93583149714567</v>
      </c>
      <c r="E25" s="202">
        <v>378.7897510409166</v>
      </c>
      <c r="F25" s="204">
        <v>528.49924871981375</v>
      </c>
      <c r="G25" s="121"/>
      <c r="H25" s="103">
        <v>541.6737467204091</v>
      </c>
      <c r="I25" s="104">
        <v>662.0475995984375</v>
      </c>
      <c r="J25" s="105">
        <v>779.56738936810791</v>
      </c>
      <c r="K25" s="121"/>
      <c r="L25" s="87">
        <v>0.12089253561179714</v>
      </c>
      <c r="M25" s="87">
        <v>4.9366438920976918E-3</v>
      </c>
      <c r="N25" s="94">
        <v>4.6089801715927692E-2</v>
      </c>
      <c r="O25" s="88">
        <v>8.0841117593668965E-2</v>
      </c>
      <c r="P25" s="478"/>
      <c r="Q25" s="522">
        <v>85195</v>
      </c>
      <c r="R25" s="203">
        <v>84480.5</v>
      </c>
      <c r="S25" s="235">
        <v>92043.019999999553</v>
      </c>
      <c r="T25" s="478"/>
      <c r="U25" s="478"/>
      <c r="V25" s="550">
        <v>3.409099630297827E-3</v>
      </c>
      <c r="W25" s="551">
        <v>4.000163724139247E-3</v>
      </c>
      <c r="X25" s="596">
        <v>4.1153555265887459E-3</v>
      </c>
      <c r="Y25" s="29"/>
      <c r="Z25"/>
      <c r="AB25" s="29"/>
      <c r="AC25" s="29"/>
      <c r="AD25" s="29"/>
      <c r="AE25" s="29"/>
      <c r="AF25" s="29"/>
    </row>
    <row r="26" spans="1:32" ht="14.1" customHeight="1" x14ac:dyDescent="0.3">
      <c r="A26" s="32" t="s">
        <v>48</v>
      </c>
      <c r="B26" s="18" t="s">
        <v>49</v>
      </c>
      <c r="C26" s="202">
        <v>184.57401613599308</v>
      </c>
      <c r="D26" s="203">
        <v>196.19313158837818</v>
      </c>
      <c r="E26" s="202">
        <v>217.47428820680122</v>
      </c>
      <c r="F26" s="204">
        <v>293.52686672231187</v>
      </c>
      <c r="G26" s="121"/>
      <c r="H26" s="103">
        <v>318.74480829753497</v>
      </c>
      <c r="I26" s="104">
        <v>417.52881088573787</v>
      </c>
      <c r="J26" s="105">
        <v>554.16685341432128</v>
      </c>
      <c r="K26" s="121"/>
      <c r="L26" s="87">
        <v>0.10847044667736805</v>
      </c>
      <c r="M26" s="87">
        <v>1.6620943055285498E-2</v>
      </c>
      <c r="N26" s="94">
        <v>7.3019755744983872E-2</v>
      </c>
      <c r="O26" s="88">
        <v>0.13552980360210509</v>
      </c>
      <c r="P26" s="478"/>
      <c r="Q26" s="522">
        <v>180939.80000000002</v>
      </c>
      <c r="R26" s="203">
        <v>184005.9</v>
      </c>
      <c r="S26" s="235">
        <v>205234.60000000149</v>
      </c>
      <c r="T26" s="478"/>
      <c r="U26" s="478"/>
      <c r="V26" s="550">
        <v>1.0200852224662184E-3</v>
      </c>
      <c r="W26" s="551">
        <v>1.0662328305145552E-3</v>
      </c>
      <c r="X26" s="596">
        <v>1.0596375475031971E-3</v>
      </c>
      <c r="Y26" s="29"/>
      <c r="Z26"/>
      <c r="AB26" s="29"/>
      <c r="AC26" s="29"/>
      <c r="AD26" s="29"/>
      <c r="AE26" s="29"/>
      <c r="AF26" s="29"/>
    </row>
    <row r="27" spans="1:32" ht="14.1" customHeight="1" x14ac:dyDescent="0.3">
      <c r="A27" s="32" t="s">
        <v>50</v>
      </c>
      <c r="B27" s="18" t="s">
        <v>51</v>
      </c>
      <c r="C27" s="202">
        <v>69.971104581804695</v>
      </c>
      <c r="D27" s="203">
        <v>73.043793035516956</v>
      </c>
      <c r="E27" s="202">
        <v>76.219456951556779</v>
      </c>
      <c r="F27" s="204">
        <v>90.716219683200805</v>
      </c>
      <c r="G27" s="121"/>
      <c r="H27" s="103">
        <v>158.58565225254216</v>
      </c>
      <c r="I27" s="104">
        <v>185.16540038207646</v>
      </c>
      <c r="J27" s="105">
        <v>237.39568319878501</v>
      </c>
      <c r="K27" s="121"/>
      <c r="L27" s="87">
        <v>4.3476163874672791E-2</v>
      </c>
      <c r="M27" s="87">
        <v>0.11819047814569617</v>
      </c>
      <c r="N27" s="94">
        <v>0.15338680559911611</v>
      </c>
      <c r="O27" s="88">
        <v>0.21215337404099865</v>
      </c>
      <c r="P27" s="478"/>
      <c r="Q27" s="522">
        <v>20283.8</v>
      </c>
      <c r="R27" s="203">
        <v>20764.799999999996</v>
      </c>
      <c r="S27" s="235">
        <v>22400.033116396982</v>
      </c>
      <c r="T27" s="478"/>
      <c r="U27" s="478"/>
      <c r="V27" s="550">
        <v>3.4496053294651246E-3</v>
      </c>
      <c r="W27" s="551">
        <v>3.5176738054552401E-3</v>
      </c>
      <c r="X27" s="596">
        <v>3.4026492976817787E-3</v>
      </c>
      <c r="Y27" s="29"/>
      <c r="Z27"/>
      <c r="AB27" s="29"/>
      <c r="AC27" s="29"/>
      <c r="AD27" s="29"/>
      <c r="AE27" s="29"/>
      <c r="AF27" s="29"/>
    </row>
    <row r="28" spans="1:32" ht="14.1" customHeight="1" x14ac:dyDescent="0.3">
      <c r="A28" s="32" t="s">
        <v>52</v>
      </c>
      <c r="B28" s="18" t="s">
        <v>53</v>
      </c>
      <c r="C28" s="202">
        <v>5266.4597553398517</v>
      </c>
      <c r="D28" s="203">
        <v>5474.9966198552938</v>
      </c>
      <c r="E28" s="202">
        <v>5638.7419505140206</v>
      </c>
      <c r="F28" s="204">
        <v>6946.9052302384516</v>
      </c>
      <c r="G28" s="121"/>
      <c r="H28" s="103">
        <v>7991.1070278587595</v>
      </c>
      <c r="I28" s="104">
        <v>10778.213883322616</v>
      </c>
      <c r="J28" s="105">
        <v>14141.146831574217</v>
      </c>
      <c r="K28" s="121"/>
      <c r="L28" s="87">
        <v>2.9907841415809822E-2</v>
      </c>
      <c r="M28" s="87">
        <v>2.8402478449560231E-2</v>
      </c>
      <c r="N28" s="94">
        <v>9.1820098504450609E-2</v>
      </c>
      <c r="O28" s="88">
        <v>0.15275934477119146</v>
      </c>
      <c r="P28" s="478"/>
      <c r="Q28" s="522">
        <v>1409191.9000000001</v>
      </c>
      <c r="R28" s="203">
        <v>1343193.5</v>
      </c>
      <c r="S28" s="235">
        <v>1440528.8299999982</v>
      </c>
      <c r="T28" s="478"/>
      <c r="U28" s="478"/>
      <c r="V28" s="550">
        <v>3.7372197181518366E-3</v>
      </c>
      <c r="W28" s="551">
        <v>4.0761041650777003E-3</v>
      </c>
      <c r="X28" s="596">
        <v>3.9143555013154635E-3</v>
      </c>
      <c r="Y28" s="29"/>
      <c r="Z28"/>
      <c r="AB28" s="29"/>
      <c r="AC28" s="29"/>
      <c r="AD28" s="29"/>
      <c r="AE28" s="29"/>
      <c r="AF28" s="29"/>
    </row>
    <row r="29" spans="1:32" ht="14.1" customHeight="1" x14ac:dyDescent="0.3">
      <c r="A29" s="32" t="s">
        <v>54</v>
      </c>
      <c r="B29" s="18" t="s">
        <v>55</v>
      </c>
      <c r="C29" s="202">
        <v>2463.3718031417284</v>
      </c>
      <c r="D29" s="203">
        <v>2621.6093186242911</v>
      </c>
      <c r="E29" s="202">
        <v>2919.241494761784</v>
      </c>
      <c r="F29" s="204">
        <v>4095.1682558795142</v>
      </c>
      <c r="G29" s="121"/>
      <c r="H29" s="103">
        <v>4955.3204603149334</v>
      </c>
      <c r="I29" s="104">
        <v>6894.047307269725</v>
      </c>
      <c r="J29" s="105">
        <v>7893.4432071840265</v>
      </c>
      <c r="K29" s="121"/>
      <c r="L29" s="87">
        <v>0.11353033193125728</v>
      </c>
      <c r="M29" s="87">
        <v>3.8867115130270857E-2</v>
      </c>
      <c r="N29" s="94">
        <v>0.10978921968335409</v>
      </c>
      <c r="O29" s="88">
        <v>0.14024702473671846</v>
      </c>
      <c r="P29" s="478"/>
      <c r="Q29" s="522">
        <v>1013984.6000000001</v>
      </c>
      <c r="R29" s="203">
        <v>980834.29999999993</v>
      </c>
      <c r="S29" s="235">
        <v>1073439.6899999976</v>
      </c>
      <c r="T29" s="478"/>
      <c r="U29" s="478"/>
      <c r="V29" s="550">
        <v>2.4293976487825635E-3</v>
      </c>
      <c r="W29" s="551">
        <v>2.672836093338387E-3</v>
      </c>
      <c r="X29" s="596">
        <v>2.7195207350324364E-3</v>
      </c>
      <c r="Y29" s="29"/>
      <c r="Z29"/>
      <c r="AB29" s="29"/>
      <c r="AC29" s="29"/>
      <c r="AD29" s="29"/>
      <c r="AE29" s="29"/>
      <c r="AF29" s="29"/>
    </row>
    <row r="30" spans="1:32" ht="14.1" customHeight="1" x14ac:dyDescent="0.3">
      <c r="A30" s="32" t="s">
        <v>56</v>
      </c>
      <c r="B30" s="18" t="s">
        <v>57</v>
      </c>
      <c r="C30" s="202">
        <v>1155.4172581666378</v>
      </c>
      <c r="D30" s="203">
        <v>1243.7441981295051</v>
      </c>
      <c r="E30" s="202">
        <v>1255.7295224764243</v>
      </c>
      <c r="F30" s="204">
        <v>1633.3513125009397</v>
      </c>
      <c r="G30" s="121"/>
      <c r="H30" s="103">
        <v>1663.767638960745</v>
      </c>
      <c r="I30" s="104">
        <v>2026.9107862184037</v>
      </c>
      <c r="J30" s="105">
        <v>2762.9082349853784</v>
      </c>
      <c r="K30" s="121"/>
      <c r="L30" s="87">
        <v>9.6364866384455183E-3</v>
      </c>
      <c r="M30" s="87">
        <v>3.696970711745351E-3</v>
      </c>
      <c r="N30" s="94">
        <v>4.4121420593400629E-2</v>
      </c>
      <c r="O30" s="88">
        <v>0.11085499195997106</v>
      </c>
      <c r="P30" s="478"/>
      <c r="Q30" s="522">
        <v>325637.5</v>
      </c>
      <c r="R30" s="203">
        <v>297253.19999999995</v>
      </c>
      <c r="S30" s="235">
        <v>323858.41000000015</v>
      </c>
      <c r="T30" s="478"/>
      <c r="U30" s="478"/>
      <c r="V30" s="550">
        <v>3.5481701529051102E-3</v>
      </c>
      <c r="W30" s="551">
        <v>4.1841238315668437E-3</v>
      </c>
      <c r="X30" s="596">
        <v>3.8774028516857838E-3</v>
      </c>
      <c r="Y30" s="29"/>
      <c r="Z30"/>
      <c r="AB30" s="29"/>
      <c r="AC30" s="29"/>
      <c r="AD30" s="29"/>
      <c r="AE30" s="29"/>
      <c r="AF30" s="29"/>
    </row>
    <row r="31" spans="1:32" ht="14.1" customHeight="1" x14ac:dyDescent="0.3">
      <c r="A31" s="32" t="s">
        <v>58</v>
      </c>
      <c r="B31" s="18" t="s">
        <v>59</v>
      </c>
      <c r="C31" s="202">
        <v>698.44302090579367</v>
      </c>
      <c r="D31" s="203">
        <v>756.03491586660948</v>
      </c>
      <c r="E31" s="202">
        <v>904.82776254298597</v>
      </c>
      <c r="F31" s="204">
        <v>1546.0060093021661</v>
      </c>
      <c r="G31" s="121"/>
      <c r="H31" s="103">
        <v>1552.7765333595808</v>
      </c>
      <c r="I31" s="104">
        <v>1671.091844071372</v>
      </c>
      <c r="J31" s="105">
        <v>2008.0163509067063</v>
      </c>
      <c r="K31" s="121"/>
      <c r="L31" s="87">
        <v>0.19680684523124414</v>
      </c>
      <c r="M31" s="87">
        <v>8.7434264139196749E-4</v>
      </c>
      <c r="N31" s="94">
        <v>1.5682169475173202E-2</v>
      </c>
      <c r="O31" s="88">
        <v>5.3686008938612417E-2</v>
      </c>
      <c r="P31" s="478"/>
      <c r="Q31" s="522">
        <v>294072.89999999997</v>
      </c>
      <c r="R31" s="203">
        <v>286217.30000000005</v>
      </c>
      <c r="S31" s="235">
        <v>310641.50999999791</v>
      </c>
      <c r="T31" s="478"/>
      <c r="U31" s="478"/>
      <c r="V31" s="550">
        <v>2.3750676138664722E-3</v>
      </c>
      <c r="W31" s="551">
        <v>2.6414717624218009E-3</v>
      </c>
      <c r="X31" s="596">
        <v>2.9127715820818408E-3</v>
      </c>
      <c r="Y31" s="29"/>
      <c r="Z31"/>
      <c r="AB31" s="29"/>
      <c r="AC31" s="29"/>
      <c r="AD31" s="29"/>
      <c r="AE31" s="29"/>
      <c r="AF31" s="29"/>
    </row>
    <row r="32" spans="1:32" ht="14.1" customHeight="1" x14ac:dyDescent="0.3">
      <c r="A32" s="32" t="s">
        <v>60</v>
      </c>
      <c r="B32" s="18" t="s">
        <v>61</v>
      </c>
      <c r="C32" s="202">
        <v>231.43754884697023</v>
      </c>
      <c r="D32" s="203">
        <v>250.22561688506511</v>
      </c>
      <c r="E32" s="202">
        <v>256.18794540955344</v>
      </c>
      <c r="F32" s="204">
        <v>394.03001206853889</v>
      </c>
      <c r="G32" s="121"/>
      <c r="H32" s="103">
        <v>590.02550710424327</v>
      </c>
      <c r="I32" s="104">
        <v>727.40386768313317</v>
      </c>
      <c r="J32" s="105">
        <v>885.72136501743216</v>
      </c>
      <c r="K32" s="121"/>
      <c r="L32" s="87">
        <v>2.3827810272626815E-2</v>
      </c>
      <c r="M32" s="87">
        <v>8.4097385318752771E-2</v>
      </c>
      <c r="N32" s="94">
        <v>0.13044454057542465</v>
      </c>
      <c r="O32" s="88">
        <v>0.17585444094556735</v>
      </c>
      <c r="P32" s="478"/>
      <c r="Q32" s="522">
        <v>187720.6</v>
      </c>
      <c r="R32" s="203">
        <v>175479.6</v>
      </c>
      <c r="S32" s="235">
        <v>188095.66000000015</v>
      </c>
      <c r="T32" s="478"/>
      <c r="U32" s="478"/>
      <c r="V32" s="550">
        <v>1.2328830658274597E-3</v>
      </c>
      <c r="W32" s="551">
        <v>1.4259527425698776E-3</v>
      </c>
      <c r="X32" s="596">
        <v>1.3620088066335673E-3</v>
      </c>
      <c r="Y32" s="29"/>
      <c r="Z32"/>
      <c r="AB32" s="29"/>
      <c r="AC32" s="29"/>
      <c r="AD32" s="29"/>
      <c r="AE32" s="29"/>
      <c r="AF32" s="29"/>
    </row>
    <row r="33" spans="1:32" ht="14.1" customHeight="1" x14ac:dyDescent="0.3">
      <c r="A33" s="32" t="s">
        <v>62</v>
      </c>
      <c r="B33" s="18" t="s">
        <v>63</v>
      </c>
      <c r="C33" s="202">
        <v>121.4994816737177</v>
      </c>
      <c r="D33" s="203">
        <v>148.78836960636082</v>
      </c>
      <c r="E33" s="202">
        <v>157.95242389239485</v>
      </c>
      <c r="F33" s="204">
        <v>189.57130613785768</v>
      </c>
      <c r="G33" s="121"/>
      <c r="H33" s="103">
        <v>232.96143407852674</v>
      </c>
      <c r="I33" s="104">
        <v>302.26901357317973</v>
      </c>
      <c r="J33" s="105">
        <v>408.37502150622595</v>
      </c>
      <c r="K33" s="121"/>
      <c r="L33" s="87">
        <v>6.1591200375934907E-2</v>
      </c>
      <c r="M33" s="87">
        <v>4.2082939165189792E-2</v>
      </c>
      <c r="N33" s="94">
        <v>9.7802474266552641E-2</v>
      </c>
      <c r="O33" s="88">
        <v>0.16588929204254388</v>
      </c>
      <c r="P33" s="478"/>
      <c r="Q33" s="522">
        <v>93252.400000000009</v>
      </c>
      <c r="R33" s="203">
        <v>87901.3</v>
      </c>
      <c r="S33" s="235">
        <v>95892.109999999404</v>
      </c>
      <c r="T33" s="478"/>
      <c r="U33" s="478"/>
      <c r="V33" s="550">
        <v>1.3029099698636999E-3</v>
      </c>
      <c r="W33" s="551">
        <v>1.6926754167044266E-3</v>
      </c>
      <c r="X33" s="596">
        <v>1.6471889490427922E-3</v>
      </c>
      <c r="Y33" s="29"/>
      <c r="Z33"/>
      <c r="AB33" s="29"/>
      <c r="AC33" s="29"/>
      <c r="AD33" s="29"/>
      <c r="AE33" s="29"/>
      <c r="AF33" s="29"/>
    </row>
    <row r="34" spans="1:32" ht="14.1" customHeight="1" x14ac:dyDescent="0.3">
      <c r="A34" s="32" t="s">
        <v>64</v>
      </c>
      <c r="B34" s="18" t="s">
        <v>65</v>
      </c>
      <c r="C34" s="202">
        <v>5233.4278922891526</v>
      </c>
      <c r="D34" s="203">
        <v>5763.7845796962483</v>
      </c>
      <c r="E34" s="202">
        <v>6022.3024594838525</v>
      </c>
      <c r="F34" s="204">
        <v>8367.8727975007387</v>
      </c>
      <c r="G34" s="121"/>
      <c r="H34" s="103">
        <v>9353.6223114707464</v>
      </c>
      <c r="I34" s="104">
        <v>11938.9129667086</v>
      </c>
      <c r="J34" s="105">
        <v>12250.810722965074</v>
      </c>
      <c r="K34" s="121"/>
      <c r="L34" s="87">
        <v>4.4852106495837818E-2</v>
      </c>
      <c r="M34" s="87">
        <v>2.2522685528561404E-2</v>
      </c>
      <c r="N34" s="94">
        <v>7.3667836525367791E-2</v>
      </c>
      <c r="O34" s="88">
        <v>7.9219918021339542E-2</v>
      </c>
      <c r="P34" s="478"/>
      <c r="Q34" s="522">
        <v>1776541.1</v>
      </c>
      <c r="R34" s="203">
        <v>1590934.0000000002</v>
      </c>
      <c r="S34" s="235">
        <v>1711115.120000001</v>
      </c>
      <c r="T34" s="478"/>
      <c r="U34" s="478"/>
      <c r="V34" s="550">
        <v>2.945852416411392E-3</v>
      </c>
      <c r="W34" s="551">
        <v>3.622893583075255E-3</v>
      </c>
      <c r="X34" s="596">
        <v>3.5195191656560484E-3</v>
      </c>
      <c r="Y34" s="29"/>
      <c r="Z34"/>
      <c r="AB34" s="29"/>
      <c r="AC34" s="29"/>
      <c r="AD34" s="29"/>
      <c r="AE34" s="29"/>
      <c r="AF34" s="29"/>
    </row>
    <row r="35" spans="1:32" ht="14.1" customHeight="1" x14ac:dyDescent="0.3">
      <c r="A35" s="32" t="s">
        <v>66</v>
      </c>
      <c r="B35" s="18" t="s">
        <v>67</v>
      </c>
      <c r="C35" s="202">
        <v>3850.5997526499636</v>
      </c>
      <c r="D35" s="203">
        <v>4127.3311760758552</v>
      </c>
      <c r="E35" s="202">
        <v>4446.4896871079272</v>
      </c>
      <c r="F35" s="204">
        <v>5580.3135218178286</v>
      </c>
      <c r="G35" s="121"/>
      <c r="H35" s="103">
        <v>6349.7974457375385</v>
      </c>
      <c r="I35" s="104">
        <v>7622.6138252971186</v>
      </c>
      <c r="J35" s="105">
        <v>8831.9847641404122</v>
      </c>
      <c r="K35" s="121"/>
      <c r="L35" s="87">
        <v>7.7328059565968443E-2</v>
      </c>
      <c r="M35" s="87">
        <v>2.6172222155362856E-2</v>
      </c>
      <c r="N35" s="94">
        <v>6.4361271540943177E-2</v>
      </c>
      <c r="O35" s="88">
        <v>9.6175124169322279E-2</v>
      </c>
      <c r="P35" s="478"/>
      <c r="Q35" s="522">
        <v>689535.3</v>
      </c>
      <c r="R35" s="203">
        <v>681213.6</v>
      </c>
      <c r="S35" s="235">
        <v>686761.32000000018</v>
      </c>
      <c r="T35" s="478"/>
      <c r="U35" s="478"/>
      <c r="V35" s="550">
        <v>5.5843402834488149E-3</v>
      </c>
      <c r="W35" s="551">
        <v>6.0587915098522039E-3</v>
      </c>
      <c r="X35" s="596">
        <v>6.474577932123385E-3</v>
      </c>
      <c r="Y35" s="29"/>
      <c r="Z35"/>
      <c r="AB35" s="29"/>
      <c r="AC35" s="29"/>
      <c r="AD35" s="29"/>
      <c r="AE35" s="29"/>
      <c r="AF35" s="29"/>
    </row>
    <row r="36" spans="1:32" ht="14.1" customHeight="1" x14ac:dyDescent="0.3">
      <c r="A36" s="33" t="s">
        <v>68</v>
      </c>
      <c r="B36" s="27" t="s">
        <v>69</v>
      </c>
      <c r="C36" s="486">
        <v>4623.925146509835</v>
      </c>
      <c r="D36" s="486">
        <v>4859.2594372211624</v>
      </c>
      <c r="E36" s="487">
        <v>5428.6598834845299</v>
      </c>
      <c r="F36" s="591">
        <v>7027.6613880094765</v>
      </c>
      <c r="G36" s="121"/>
      <c r="H36" s="489">
        <v>7900.8262705428069</v>
      </c>
      <c r="I36" s="490">
        <v>9996.9312573562547</v>
      </c>
      <c r="J36" s="491">
        <v>11177.854672051983</v>
      </c>
      <c r="K36" s="121"/>
      <c r="L36" s="89">
        <v>0.11717844120481602</v>
      </c>
      <c r="M36" s="89">
        <v>2.3699136355735284E-2</v>
      </c>
      <c r="N36" s="95">
        <v>7.3028298526403912E-2</v>
      </c>
      <c r="O36" s="90">
        <v>9.7259946142280507E-2</v>
      </c>
      <c r="P36" s="478"/>
      <c r="Q36" s="592">
        <v>1977187.0999999999</v>
      </c>
      <c r="R36" s="203">
        <v>1844656.4993655006</v>
      </c>
      <c r="S36" s="235">
        <v>2058707.2594924122</v>
      </c>
      <c r="T36" s="478"/>
      <c r="U36" s="478"/>
      <c r="V36" s="555">
        <v>2.338638132177696E-3</v>
      </c>
      <c r="W36" s="556">
        <v>2.6342353922763307E-3</v>
      </c>
      <c r="X36" s="558">
        <v>2.6369265753806112E-3</v>
      </c>
      <c r="Y36" s="29"/>
      <c r="Z36"/>
      <c r="AB36" s="29"/>
      <c r="AC36" s="29"/>
      <c r="AD36" s="29"/>
      <c r="AE36" s="29"/>
      <c r="AF36" s="29"/>
    </row>
    <row r="37" spans="1:32" ht="14.1" customHeight="1" x14ac:dyDescent="0.3">
      <c r="A37" s="33" t="s">
        <v>70</v>
      </c>
      <c r="B37" s="27" t="s">
        <v>71</v>
      </c>
      <c r="C37" s="486">
        <v>20268.377615380901</v>
      </c>
      <c r="D37" s="486">
        <v>21327.145087799436</v>
      </c>
      <c r="E37" s="487">
        <v>23608.314736712295</v>
      </c>
      <c r="F37" s="591">
        <v>29220.32956575993</v>
      </c>
      <c r="G37" s="121"/>
      <c r="H37" s="489">
        <v>38532.10637256442</v>
      </c>
      <c r="I37" s="490">
        <v>44174.622787036191</v>
      </c>
      <c r="J37" s="491">
        <v>51600.533686298681</v>
      </c>
      <c r="K37" s="121"/>
      <c r="L37" s="89">
        <v>0.10696085385651743</v>
      </c>
      <c r="M37" s="89">
        <v>5.6884498629561131E-2</v>
      </c>
      <c r="N37" s="95">
        <v>8.6169361116324117E-2</v>
      </c>
      <c r="O37" s="90">
        <v>0.12045344617880005</v>
      </c>
      <c r="P37" s="478"/>
      <c r="Q37" s="592">
        <v>3412227.6733044488</v>
      </c>
      <c r="R37" s="203">
        <v>3416654.2431174442</v>
      </c>
      <c r="S37" s="235">
        <v>3522226.8311461806</v>
      </c>
      <c r="T37" s="478"/>
      <c r="U37" s="478"/>
      <c r="V37" s="555">
        <v>5.9399253379106209E-3</v>
      </c>
      <c r="W37" s="556">
        <v>6.2421139425392937E-3</v>
      </c>
      <c r="X37" s="558">
        <v>6.7026673375916073E-3</v>
      </c>
      <c r="Y37" s="29"/>
      <c r="Z37"/>
      <c r="AB37" s="29"/>
      <c r="AC37" s="29"/>
      <c r="AD37" s="29"/>
      <c r="AE37" s="29"/>
      <c r="AF37" s="29"/>
    </row>
    <row r="38" spans="1:32" ht="14.1" customHeight="1" x14ac:dyDescent="0.3">
      <c r="A38" s="33" t="s">
        <v>72</v>
      </c>
      <c r="B38" s="27" t="s">
        <v>73</v>
      </c>
      <c r="C38" s="486">
        <v>2499.4791883173557</v>
      </c>
      <c r="D38" s="486">
        <v>2784.7649537259845</v>
      </c>
      <c r="E38" s="487">
        <v>2849.3401643967095</v>
      </c>
      <c r="F38" s="591">
        <v>3657.6739673240527</v>
      </c>
      <c r="G38" s="121"/>
      <c r="H38" s="489">
        <v>3900.0167486713485</v>
      </c>
      <c r="I38" s="490">
        <v>5328.9328894101282</v>
      </c>
      <c r="J38" s="491">
        <v>6876.1676861700234</v>
      </c>
      <c r="K38" s="121"/>
      <c r="L38" s="89">
        <v>2.3188747252914199E-2</v>
      </c>
      <c r="M38" s="89">
        <v>1.2913352496044528E-2</v>
      </c>
      <c r="N38" s="95">
        <v>7.8169524517760713E-2</v>
      </c>
      <c r="O38" s="90">
        <v>0.13456215661856441</v>
      </c>
      <c r="P38" s="478"/>
      <c r="Q38" s="592">
        <v>417259.8</v>
      </c>
      <c r="R38" s="203">
        <v>382367.9176866496</v>
      </c>
      <c r="S38" s="235">
        <v>404286.23414931976</v>
      </c>
      <c r="T38" s="478"/>
      <c r="U38" s="478"/>
      <c r="V38" s="555">
        <v>5.9902228499303213E-3</v>
      </c>
      <c r="W38" s="556">
        <v>7.2829461492846751E-3</v>
      </c>
      <c r="X38" s="558">
        <v>7.0478287997912123E-3</v>
      </c>
      <c r="Y38" s="29"/>
      <c r="Z38"/>
      <c r="AB38" s="29"/>
      <c r="AC38" s="29"/>
      <c r="AD38" s="29"/>
      <c r="AE38" s="29"/>
      <c r="AF38" s="29"/>
    </row>
    <row r="39" spans="1:32" ht="14.1" customHeight="1" x14ac:dyDescent="0.2">
      <c r="A39" s="34" t="s">
        <v>74</v>
      </c>
      <c r="B39" s="20" t="s">
        <v>75</v>
      </c>
      <c r="C39" s="498">
        <v>71049.620988970812</v>
      </c>
      <c r="D39" s="498">
        <v>75287.042438787597</v>
      </c>
      <c r="E39" s="498">
        <v>83991.554881680742</v>
      </c>
      <c r="F39" s="593">
        <v>113388.52731758496</v>
      </c>
      <c r="G39" s="549"/>
      <c r="H39" s="106">
        <v>119624.33757268345</v>
      </c>
      <c r="I39" s="107">
        <v>137149.12804634622</v>
      </c>
      <c r="J39" s="108">
        <v>168385.82003636402</v>
      </c>
      <c r="K39" s="121"/>
      <c r="L39" s="91">
        <v>0.11561767019829983</v>
      </c>
      <c r="M39" s="91">
        <v>1.0764746625614885E-2</v>
      </c>
      <c r="N39" s="92">
        <v>3.8782888929716597E-2</v>
      </c>
      <c r="O39" s="93">
        <v>8.2299057635688788E-2</v>
      </c>
      <c r="P39" s="478"/>
      <c r="Q39" s="534">
        <v>22622875</v>
      </c>
      <c r="R39" s="498">
        <v>21331678.76292327</v>
      </c>
      <c r="S39" s="111">
        <v>22605542.233214173</v>
      </c>
      <c r="T39" s="478"/>
      <c r="U39" s="549"/>
      <c r="V39" s="559">
        <v>3.1406097142370635E-3</v>
      </c>
      <c r="W39" s="560">
        <v>3.5293538439011419E-3</v>
      </c>
      <c r="X39" s="98">
        <v>3.715529316446677E-3</v>
      </c>
      <c r="Y39" s="29"/>
      <c r="AB39" s="29"/>
      <c r="AC39" s="29"/>
      <c r="AD39" s="29"/>
      <c r="AE39" s="29"/>
      <c r="AF39" s="29"/>
    </row>
    <row r="40" spans="1:32" ht="14.1" customHeight="1" x14ac:dyDescent="0.2">
      <c r="A40" s="34" t="s">
        <v>76</v>
      </c>
      <c r="B40" s="20" t="s">
        <v>77</v>
      </c>
      <c r="C40" s="498">
        <v>91317.998604351713</v>
      </c>
      <c r="D40" s="498">
        <v>96614.187526587033</v>
      </c>
      <c r="E40" s="498">
        <v>107599.86961839304</v>
      </c>
      <c r="F40" s="593">
        <v>142608.85688334488</v>
      </c>
      <c r="G40" s="549"/>
      <c r="H40" s="106">
        <v>158156.44394524785</v>
      </c>
      <c r="I40" s="107">
        <v>181323.75083338242</v>
      </c>
      <c r="J40" s="108">
        <v>219986.35372266269</v>
      </c>
      <c r="K40" s="121"/>
      <c r="L40" s="91">
        <v>0.11370671712974745</v>
      </c>
      <c r="M40" s="91">
        <v>2.0911459198314386E-2</v>
      </c>
      <c r="N40" s="92">
        <v>4.9208110564935126E-2</v>
      </c>
      <c r="O40" s="93">
        <v>9.0560713437781937E-2</v>
      </c>
      <c r="P40" s="478"/>
      <c r="Q40" s="534">
        <v>26035102.67330445</v>
      </c>
      <c r="R40" s="498">
        <v>24748333.006040715</v>
      </c>
      <c r="S40" s="111">
        <v>26127769.064360354</v>
      </c>
      <c r="T40" s="478"/>
      <c r="U40" s="478"/>
      <c r="V40" s="559">
        <v>3.5074952363443618E-3</v>
      </c>
      <c r="W40" s="560">
        <v>3.903866474683563E-3</v>
      </c>
      <c r="X40" s="98">
        <v>4.1182187944689428E-3</v>
      </c>
      <c r="Y40" s="29"/>
      <c r="AB40" s="29"/>
      <c r="AC40" s="29"/>
      <c r="AD40" s="29"/>
      <c r="AE40" s="29"/>
      <c r="AF40" s="29"/>
    </row>
    <row r="41" spans="1:32" ht="14.1" customHeight="1" thickBot="1" x14ac:dyDescent="0.25">
      <c r="A41" s="35" t="s">
        <v>78</v>
      </c>
      <c r="B41" s="36"/>
      <c r="C41" s="503">
        <v>98441.402939178908</v>
      </c>
      <c r="D41" s="503">
        <v>104258.21191753418</v>
      </c>
      <c r="E41" s="504">
        <v>115877.86966627429</v>
      </c>
      <c r="F41" s="594">
        <v>153294.19223867843</v>
      </c>
      <c r="G41" s="549"/>
      <c r="H41" s="109">
        <v>169957.28696446202</v>
      </c>
      <c r="I41" s="110">
        <v>196649.61498014879</v>
      </c>
      <c r="J41" s="111">
        <v>238040.37608088471</v>
      </c>
      <c r="K41" s="121"/>
      <c r="L41" s="91">
        <v>0.11145076761848727</v>
      </c>
      <c r="M41" s="91">
        <v>2.0852079291924008E-2</v>
      </c>
      <c r="N41" s="97">
        <v>5.107445154361212E-2</v>
      </c>
      <c r="O41" s="98">
        <v>9.2005901150770342E-2</v>
      </c>
      <c r="P41" s="478"/>
      <c r="Q41" s="109">
        <v>28429549.573304452</v>
      </c>
      <c r="R41" s="110">
        <v>26975357.423092864</v>
      </c>
      <c r="S41" s="111">
        <v>28590762.558002084</v>
      </c>
      <c r="T41" s="478"/>
      <c r="U41" s="478"/>
      <c r="V41" s="96">
        <v>3.462643777923801E-3</v>
      </c>
      <c r="W41" s="97">
        <v>3.8649427431972257E-3</v>
      </c>
      <c r="X41" s="98">
        <v>4.0529828272748173E-3</v>
      </c>
      <c r="Y41" s="29"/>
      <c r="AB41" s="29"/>
      <c r="AC41" s="29"/>
      <c r="AD41" s="29"/>
      <c r="AE41" s="29"/>
      <c r="AF41" s="29"/>
    </row>
    <row r="42" spans="1:32" ht="14.1" customHeight="1" x14ac:dyDescent="0.3">
      <c r="A42" s="6" t="s">
        <v>79</v>
      </c>
      <c r="B42"/>
      <c r="C42"/>
      <c r="D42"/>
      <c r="E42"/>
      <c r="F42"/>
      <c r="G42"/>
      <c r="H42"/>
      <c r="I42"/>
      <c r="J42"/>
      <c r="K42"/>
      <c r="L42"/>
      <c r="M42"/>
      <c r="N42"/>
      <c r="O42"/>
      <c r="T42" s="478"/>
      <c r="Y42" s="29"/>
      <c r="AB42" s="29"/>
      <c r="AC42" s="29"/>
      <c r="AD42" s="29"/>
      <c r="AE42" s="29"/>
      <c r="AF42" s="29"/>
    </row>
    <row r="43" spans="1:32" ht="14.1" customHeight="1" x14ac:dyDescent="0.3">
      <c r="B43"/>
      <c r="C43"/>
      <c r="D43"/>
      <c r="E43"/>
      <c r="F43"/>
      <c r="G43"/>
      <c r="H43"/>
      <c r="I43"/>
      <c r="J43"/>
      <c r="K43"/>
      <c r="L43"/>
      <c r="M43"/>
      <c r="N43"/>
      <c r="O43"/>
      <c r="Y43" s="29"/>
      <c r="AB43" s="29"/>
      <c r="AC43" s="29"/>
      <c r="AD43" s="29"/>
      <c r="AE43" s="29"/>
      <c r="AF43" s="29"/>
    </row>
    <row r="44" spans="1:32" ht="14.1" customHeight="1" thickBot="1" x14ac:dyDescent="0.35">
      <c r="B44"/>
      <c r="C44"/>
      <c r="D44"/>
      <c r="E44"/>
      <c r="F44"/>
      <c r="G44"/>
      <c r="H44"/>
      <c r="I44"/>
      <c r="J44"/>
      <c r="K44"/>
      <c r="L44"/>
      <c r="M44"/>
      <c r="N44"/>
      <c r="O44"/>
      <c r="AB44" s="29"/>
      <c r="AC44" s="29"/>
      <c r="AD44" s="29"/>
      <c r="AE44" s="29"/>
      <c r="AF44" s="29"/>
    </row>
    <row r="45" spans="1:32" ht="28.2" customHeight="1" thickBot="1" x14ac:dyDescent="0.25">
      <c r="A45" s="770" t="s">
        <v>139</v>
      </c>
      <c r="B45" s="771"/>
      <c r="C45" s="771"/>
      <c r="D45" s="771"/>
      <c r="E45" s="771"/>
      <c r="F45" s="771"/>
      <c r="G45" s="771"/>
      <c r="H45" s="771"/>
      <c r="I45" s="771"/>
      <c r="J45" s="771"/>
      <c r="K45" s="771"/>
      <c r="L45" s="771"/>
      <c r="M45" s="771"/>
      <c r="N45" s="771"/>
      <c r="O45" s="772"/>
      <c r="AB45" s="29"/>
      <c r="AC45" s="29"/>
      <c r="AD45" s="29"/>
      <c r="AE45" s="29"/>
      <c r="AF45" s="29"/>
    </row>
    <row r="46" spans="1:32" ht="14.1" customHeight="1" thickBot="1" x14ac:dyDescent="0.25">
      <c r="A46" s="10"/>
      <c r="B46" s="10"/>
      <c r="C46" s="10"/>
      <c r="D46" s="10"/>
      <c r="E46" s="10"/>
      <c r="AB46" s="29"/>
      <c r="AC46" s="29"/>
      <c r="AD46" s="29"/>
      <c r="AE46" s="29"/>
      <c r="AF46" s="29"/>
    </row>
    <row r="47" spans="1:32" ht="14.1" customHeight="1" thickBot="1" x14ac:dyDescent="0.35">
      <c r="C47" s="741" t="s">
        <v>133</v>
      </c>
      <c r="D47" s="742"/>
      <c r="E47" s="742"/>
      <c r="F47" s="743"/>
      <c r="H47" s="735" t="s">
        <v>133</v>
      </c>
      <c r="I47" s="736"/>
      <c r="J47" s="737"/>
      <c r="L47" s="735" t="s">
        <v>134</v>
      </c>
      <c r="M47" s="736"/>
      <c r="N47" s="736"/>
      <c r="O47" s="737"/>
      <c r="P47"/>
      <c r="Q47"/>
      <c r="R47"/>
      <c r="S47"/>
      <c r="T47"/>
      <c r="AB47" s="29"/>
      <c r="AC47" s="29"/>
      <c r="AD47" s="29"/>
      <c r="AE47" s="29"/>
      <c r="AF47" s="29"/>
    </row>
    <row r="48" spans="1:32" ht="40.799999999999997" x14ac:dyDescent="0.3">
      <c r="A48" s="413"/>
      <c r="B48" s="414"/>
      <c r="C48" s="419">
        <v>2020</v>
      </c>
      <c r="D48" s="420">
        <v>2021</v>
      </c>
      <c r="E48" s="420">
        <v>2022</v>
      </c>
      <c r="F48" s="421">
        <v>2025</v>
      </c>
      <c r="G48"/>
      <c r="H48" s="437" t="s">
        <v>3</v>
      </c>
      <c r="I48" s="417" t="s">
        <v>4</v>
      </c>
      <c r="J48" s="438" t="s">
        <v>5</v>
      </c>
      <c r="L48" s="437" t="s">
        <v>137</v>
      </c>
      <c r="M48" s="417" t="s">
        <v>7</v>
      </c>
      <c r="N48" s="417" t="s">
        <v>8</v>
      </c>
      <c r="O48" s="438" t="s">
        <v>9</v>
      </c>
      <c r="P48"/>
      <c r="Q48"/>
      <c r="R48"/>
      <c r="S48"/>
      <c r="T48"/>
      <c r="AB48" s="29"/>
      <c r="AC48" s="29"/>
      <c r="AD48" s="29"/>
      <c r="AE48" s="29"/>
      <c r="AF48" s="29"/>
    </row>
    <row r="49" spans="1:32" ht="15" thickBot="1" x14ac:dyDescent="0.35">
      <c r="A49" s="444" t="s">
        <v>140</v>
      </c>
      <c r="B49" s="434"/>
      <c r="C49" s="435" t="s">
        <v>138</v>
      </c>
      <c r="D49" s="436" t="s">
        <v>138</v>
      </c>
      <c r="E49" s="436" t="s">
        <v>138</v>
      </c>
      <c r="F49" s="370" t="s">
        <v>138</v>
      </c>
      <c r="G49"/>
      <c r="H49" s="439" t="s">
        <v>138</v>
      </c>
      <c r="I49" s="435" t="s">
        <v>138</v>
      </c>
      <c r="J49" s="370" t="s">
        <v>138</v>
      </c>
      <c r="L49" s="440" t="s">
        <v>13</v>
      </c>
      <c r="M49" s="441" t="s">
        <v>13</v>
      </c>
      <c r="N49" s="441" t="s">
        <v>13</v>
      </c>
      <c r="O49" s="442" t="s">
        <v>13</v>
      </c>
      <c r="P49"/>
      <c r="Q49"/>
      <c r="R49"/>
      <c r="S49"/>
      <c r="T49"/>
      <c r="AB49" s="29"/>
      <c r="AC49" s="29"/>
      <c r="AD49" s="29"/>
      <c r="AE49" s="29"/>
      <c r="AF49" s="29"/>
    </row>
    <row r="50" spans="1:32" ht="14.1" customHeight="1" x14ac:dyDescent="0.3">
      <c r="A50" s="32" t="s">
        <v>113</v>
      </c>
      <c r="B50" s="18"/>
      <c r="C50" s="202">
        <v>9129.3897521728522</v>
      </c>
      <c r="D50" s="203">
        <v>10440.913227148725</v>
      </c>
      <c r="E50" s="202">
        <v>11674.805422552301</v>
      </c>
      <c r="F50" s="204">
        <v>15993.428569311483</v>
      </c>
      <c r="G50" s="183"/>
      <c r="H50" s="176">
        <v>16771.336436282723</v>
      </c>
      <c r="I50" s="177">
        <v>19228.312691892745</v>
      </c>
      <c r="J50" s="178">
        <v>23607.698033966779</v>
      </c>
      <c r="L50" s="87">
        <v>0.11817857006944354</v>
      </c>
      <c r="M50" s="87">
        <v>9.5439237830023949E-3</v>
      </c>
      <c r="N50" s="94">
        <v>3.7528225187679398E-2</v>
      </c>
      <c r="O50" s="88">
        <v>8.0991834153161468E-2</v>
      </c>
      <c r="P50"/>
      <c r="Q50"/>
      <c r="R50"/>
      <c r="S50"/>
      <c r="T50"/>
      <c r="AB50" s="29"/>
      <c r="AC50" s="29"/>
      <c r="AD50" s="29"/>
      <c r="AE50" s="29"/>
      <c r="AF50" s="29"/>
    </row>
    <row r="51" spans="1:32" ht="14.1" customHeight="1" x14ac:dyDescent="0.3">
      <c r="A51" s="32" t="s">
        <v>114</v>
      </c>
      <c r="B51" s="18"/>
      <c r="C51" s="202">
        <v>61920.231236797954</v>
      </c>
      <c r="D51" s="203">
        <v>64846.129211638872</v>
      </c>
      <c r="E51" s="202">
        <v>72316.749459128449</v>
      </c>
      <c r="F51" s="204">
        <v>97395.098748273478</v>
      </c>
      <c r="G51" s="183"/>
      <c r="H51" s="176">
        <v>102853.00113640074</v>
      </c>
      <c r="I51" s="177">
        <v>117920.81535445349</v>
      </c>
      <c r="J51" s="178">
        <v>144778.12200239726</v>
      </c>
      <c r="L51" s="87">
        <v>0.11520533821082291</v>
      </c>
      <c r="M51" s="87">
        <v>1.0964657412551704E-2</v>
      </c>
      <c r="N51" s="94">
        <v>3.89883411929417E-2</v>
      </c>
      <c r="O51" s="88">
        <v>8.2513116601472092E-2</v>
      </c>
      <c r="P51"/>
      <c r="Q51"/>
      <c r="R51"/>
      <c r="S51"/>
      <c r="T51"/>
      <c r="AB51" s="29"/>
      <c r="AC51" s="29"/>
      <c r="AD51" s="29"/>
      <c r="AE51" s="29"/>
      <c r="AF51" s="29"/>
    </row>
    <row r="52" spans="1:32" ht="14.1" customHeight="1" x14ac:dyDescent="0.3">
      <c r="A52" s="34" t="s">
        <v>74</v>
      </c>
      <c r="B52" s="20" t="s">
        <v>75</v>
      </c>
      <c r="C52" s="101">
        <v>71049.620988970812</v>
      </c>
      <c r="D52" s="101">
        <v>75287.042438787597</v>
      </c>
      <c r="E52" s="101">
        <v>83991.554881680757</v>
      </c>
      <c r="F52" s="141">
        <v>113388.52731758496</v>
      </c>
      <c r="G52"/>
      <c r="H52" s="106">
        <v>119624.33757268346</v>
      </c>
      <c r="I52" s="107">
        <v>137149.12804634625</v>
      </c>
      <c r="J52" s="108">
        <v>168385.82003636402</v>
      </c>
      <c r="L52" s="91">
        <v>0.11561767019830005</v>
      </c>
      <c r="M52" s="91">
        <v>1.0764746625614885E-2</v>
      </c>
      <c r="N52" s="92">
        <v>3.8782888929716597E-2</v>
      </c>
      <c r="O52" s="93">
        <v>8.2299057635688788E-2</v>
      </c>
      <c r="P52"/>
      <c r="Q52"/>
      <c r="R52"/>
      <c r="S52"/>
      <c r="T52"/>
      <c r="AB52" s="29"/>
      <c r="AC52" s="29"/>
      <c r="AD52" s="29"/>
      <c r="AE52" s="29"/>
      <c r="AF52" s="29"/>
    </row>
    <row r="53" spans="1:32" ht="14.1" customHeight="1" x14ac:dyDescent="0.2">
      <c r="A53" s="6" t="s">
        <v>79</v>
      </c>
      <c r="B53" s="10"/>
      <c r="C53" s="10"/>
      <c r="D53" s="10"/>
      <c r="E53" s="10"/>
      <c r="AB53" s="29"/>
      <c r="AC53" s="29"/>
      <c r="AD53" s="29"/>
      <c r="AE53" s="29"/>
      <c r="AF53" s="29"/>
    </row>
    <row r="54" spans="1:32" ht="14.1" customHeight="1" x14ac:dyDescent="0.2">
      <c r="A54" s="10"/>
      <c r="B54" s="10"/>
      <c r="C54" s="10"/>
      <c r="D54" s="10"/>
      <c r="E54" s="10"/>
      <c r="AB54" s="29"/>
      <c r="AC54" s="29"/>
      <c r="AD54" s="29"/>
      <c r="AE54" s="29"/>
      <c r="AF54" s="29"/>
    </row>
    <row r="55" spans="1:32" ht="14.1" customHeight="1" thickBot="1" x14ac:dyDescent="0.35">
      <c r="J55" s="4"/>
      <c r="P55" s="8"/>
      <c r="T55" s="31"/>
      <c r="U55" s="31"/>
      <c r="V55" s="31"/>
      <c r="W55" s="31"/>
      <c r="X55" s="31"/>
      <c r="Y55" s="31"/>
      <c r="Z55" s="31"/>
      <c r="AB55"/>
      <c r="AC55"/>
      <c r="AD55"/>
      <c r="AE55"/>
      <c r="AF55"/>
    </row>
    <row r="56" spans="1:32" ht="26.4" customHeight="1" thickBot="1" x14ac:dyDescent="0.25">
      <c r="A56" s="770" t="s">
        <v>141</v>
      </c>
      <c r="B56" s="771"/>
      <c r="C56" s="778"/>
      <c r="D56" s="778"/>
      <c r="E56" s="778"/>
      <c r="F56" s="778"/>
      <c r="G56" s="771"/>
      <c r="H56" s="778"/>
      <c r="I56" s="778"/>
      <c r="J56" s="778"/>
      <c r="K56" s="771"/>
      <c r="L56" s="778"/>
      <c r="M56" s="778"/>
      <c r="N56" s="778"/>
      <c r="O56" s="779"/>
      <c r="P56" s="16"/>
      <c r="T56" s="31"/>
      <c r="U56" s="31"/>
      <c r="V56" s="31"/>
      <c r="W56" s="31"/>
      <c r="X56" s="31"/>
      <c r="Y56" s="31"/>
      <c r="Z56" s="31"/>
      <c r="AB56" s="29"/>
      <c r="AC56" s="29"/>
      <c r="AD56" s="29"/>
      <c r="AE56" s="29"/>
      <c r="AF56" s="29"/>
    </row>
    <row r="57" spans="1:32" ht="14.1" customHeight="1" thickBot="1" x14ac:dyDescent="0.35">
      <c r="C57" s="741" t="s">
        <v>142</v>
      </c>
      <c r="D57" s="742"/>
      <c r="E57" s="742"/>
      <c r="F57" s="743"/>
      <c r="H57" s="735" t="s">
        <v>142</v>
      </c>
      <c r="I57" s="736"/>
      <c r="J57" s="737"/>
      <c r="K57"/>
      <c r="L57" s="446" t="s">
        <v>143</v>
      </c>
      <c r="M57" s="447"/>
      <c r="N57" s="447"/>
      <c r="O57" s="448"/>
      <c r="R57" s="31"/>
      <c r="S57" s="31"/>
      <c r="T57" s="31"/>
      <c r="U57" s="31"/>
      <c r="V57" s="31"/>
      <c r="W57" s="31"/>
      <c r="X57" s="31"/>
      <c r="Y57" s="29"/>
      <c r="Z57" s="29"/>
    </row>
    <row r="58" spans="1:32" ht="40.799999999999997" x14ac:dyDescent="0.3">
      <c r="A58" s="413"/>
      <c r="B58" s="414"/>
      <c r="C58" s="419">
        <v>2019</v>
      </c>
      <c r="D58" s="420">
        <v>2020</v>
      </c>
      <c r="E58" s="420">
        <v>2021</v>
      </c>
      <c r="F58" s="429">
        <v>2025</v>
      </c>
      <c r="G58"/>
      <c r="H58" s="437" t="s">
        <v>3</v>
      </c>
      <c r="I58" s="417" t="s">
        <v>4</v>
      </c>
      <c r="J58" s="438" t="s">
        <v>5</v>
      </c>
      <c r="K58"/>
      <c r="L58" s="449" t="s">
        <v>137</v>
      </c>
      <c r="M58" s="431" t="s">
        <v>7</v>
      </c>
      <c r="N58" s="431" t="s">
        <v>8</v>
      </c>
      <c r="O58" s="450" t="s">
        <v>9</v>
      </c>
      <c r="R58" s="8"/>
      <c r="S58" s="8"/>
      <c r="T58" s="8"/>
      <c r="U58" s="8"/>
      <c r="V58" s="8"/>
      <c r="W58" s="8"/>
      <c r="X58" s="8"/>
      <c r="Y58" s="29"/>
      <c r="Z58" s="29"/>
    </row>
    <row r="59" spans="1:32" ht="15" thickBot="1" x14ac:dyDescent="0.35">
      <c r="A59" s="444" t="s">
        <v>144</v>
      </c>
      <c r="B59" s="434"/>
      <c r="C59" s="435" t="s">
        <v>128</v>
      </c>
      <c r="D59" s="436" t="s">
        <v>128</v>
      </c>
      <c r="E59" s="436" t="s">
        <v>128</v>
      </c>
      <c r="F59" s="445" t="s">
        <v>128</v>
      </c>
      <c r="G59"/>
      <c r="H59" s="439" t="s">
        <v>128</v>
      </c>
      <c r="I59" s="435" t="s">
        <v>128</v>
      </c>
      <c r="J59" s="370" t="s">
        <v>128</v>
      </c>
      <c r="K59"/>
      <c r="L59" s="439" t="s">
        <v>13</v>
      </c>
      <c r="M59" s="436" t="s">
        <v>13</v>
      </c>
      <c r="N59" s="436" t="s">
        <v>13</v>
      </c>
      <c r="O59" s="445" t="s">
        <v>13</v>
      </c>
      <c r="X59" s="29"/>
      <c r="Y59" s="29"/>
      <c r="Z59" s="29"/>
    </row>
    <row r="60" spans="1:32" ht="14.1" customHeight="1" x14ac:dyDescent="0.3">
      <c r="A60" s="32" t="s">
        <v>113</v>
      </c>
      <c r="B60" s="18"/>
      <c r="C60" s="196">
        <v>5.3289109435095044E-2</v>
      </c>
      <c r="D60" s="197">
        <v>5.6045990781052865E-2</v>
      </c>
      <c r="E60" s="196">
        <v>5.525282908410644E-2</v>
      </c>
      <c r="F60" s="198">
        <v>6.209389792554295E-2</v>
      </c>
      <c r="G60"/>
      <c r="H60" s="199">
        <v>5.7421852815080693E-2</v>
      </c>
      <c r="I60" s="200">
        <v>6.2737523135548326E-2</v>
      </c>
      <c r="J60" s="201">
        <v>7.2835669810723883E-2</v>
      </c>
      <c r="K60"/>
      <c r="L60" s="146">
        <v>-1.4151979220868083E-2</v>
      </c>
      <c r="M60" s="148">
        <v>-1.5522815639388621E-2</v>
      </c>
      <c r="N60" s="148">
        <v>2.0645285515246137E-3</v>
      </c>
      <c r="O60" s="149">
        <v>3.2426251948982632E-2</v>
      </c>
      <c r="X60" s="29"/>
      <c r="Y60" s="29"/>
      <c r="Z60" s="29"/>
    </row>
    <row r="61" spans="1:32" ht="14.1" customHeight="1" x14ac:dyDescent="0.3">
      <c r="A61" s="32" t="s">
        <v>114</v>
      </c>
      <c r="B61" s="18"/>
      <c r="C61" s="196">
        <v>14.444420429572459</v>
      </c>
      <c r="D61" s="197">
        <v>14.396500191109581</v>
      </c>
      <c r="E61" s="196">
        <v>14.724668216644368</v>
      </c>
      <c r="F61" s="198">
        <v>17.335986358901433</v>
      </c>
      <c r="G61"/>
      <c r="H61" s="199">
        <v>16.673872048301089</v>
      </c>
      <c r="I61" s="200">
        <v>18.21740995990173</v>
      </c>
      <c r="J61" s="201">
        <v>21.1496595710225</v>
      </c>
      <c r="K61"/>
      <c r="L61" s="146">
        <v>2.2794986363244174E-2</v>
      </c>
      <c r="M61" s="148">
        <v>-7.7580559537709926E-3</v>
      </c>
      <c r="N61" s="148">
        <v>9.9680029816990867E-3</v>
      </c>
      <c r="O61" s="149">
        <v>4.0569195093686616E-2</v>
      </c>
      <c r="X61" s="29"/>
      <c r="Y61" s="29"/>
      <c r="Z61" s="29"/>
    </row>
    <row r="62" spans="1:32" ht="14.1" customHeight="1" x14ac:dyDescent="0.3">
      <c r="A62" s="34" t="s">
        <v>74</v>
      </c>
      <c r="B62" s="20" t="s">
        <v>75</v>
      </c>
      <c r="C62" s="101">
        <v>14.497709539007554</v>
      </c>
      <c r="D62" s="101">
        <v>14.452546181890634</v>
      </c>
      <c r="E62" s="101">
        <v>14.779921045728473</v>
      </c>
      <c r="F62" s="102">
        <v>17.398080256826976</v>
      </c>
      <c r="G62"/>
      <c r="H62" s="106">
        <v>16.731293901116171</v>
      </c>
      <c r="I62" s="107">
        <v>18.280147483037279</v>
      </c>
      <c r="J62" s="108">
        <v>21.222495240833226</v>
      </c>
      <c r="K62"/>
      <c r="L62" s="147">
        <v>2.2651708544481064E-2</v>
      </c>
      <c r="M62" s="150">
        <v>-7.7853396024668564E-3</v>
      </c>
      <c r="N62" s="150">
        <v>9.9402319200616596E-3</v>
      </c>
      <c r="O62" s="151">
        <v>4.0540582591934493E-2</v>
      </c>
      <c r="X62" s="29"/>
      <c r="Y62" s="29"/>
      <c r="Z62" s="29"/>
    </row>
    <row r="63" spans="1:32" ht="14.1" customHeight="1" x14ac:dyDescent="0.3">
      <c r="A63" s="6" t="s">
        <v>79</v>
      </c>
      <c r="B63"/>
      <c r="C63"/>
      <c r="D63"/>
      <c r="E63"/>
      <c r="F63"/>
      <c r="G63"/>
      <c r="H63"/>
      <c r="I63"/>
      <c r="J63"/>
      <c r="K63"/>
      <c r="L63"/>
      <c r="M63"/>
      <c r="N63"/>
      <c r="O63"/>
      <c r="X63" s="29"/>
      <c r="Y63" s="29"/>
      <c r="Z63" s="29"/>
    </row>
    <row r="64" spans="1:32" ht="14.1" customHeight="1" x14ac:dyDescent="0.3">
      <c r="A64" s="51"/>
      <c r="L64"/>
      <c r="M64"/>
      <c r="N64"/>
      <c r="O64"/>
    </row>
    <row r="66" spans="13:13" ht="14.1" customHeight="1" x14ac:dyDescent="0.2">
      <c r="M66" s="4"/>
    </row>
  </sheetData>
  <mergeCells count="15">
    <mergeCell ref="A4:T4"/>
    <mergeCell ref="V4:X4"/>
    <mergeCell ref="A3:X3"/>
    <mergeCell ref="L6:O6"/>
    <mergeCell ref="L47:O47"/>
    <mergeCell ref="Q6:S6"/>
    <mergeCell ref="V6:X6"/>
    <mergeCell ref="A56:O56"/>
    <mergeCell ref="A45:O45"/>
    <mergeCell ref="C57:F57"/>
    <mergeCell ref="H57:J57"/>
    <mergeCell ref="C6:F6"/>
    <mergeCell ref="H6:J6"/>
    <mergeCell ref="C47:F47"/>
    <mergeCell ref="H47:J4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8"/>
  </sheetPr>
  <dimension ref="A1:W248"/>
  <sheetViews>
    <sheetView showGridLines="0" topLeftCell="G3" zoomScale="90" zoomScaleNormal="90" workbookViewId="0">
      <selection activeCell="V45" sqref="V45"/>
    </sheetView>
  </sheetViews>
  <sheetFormatPr baseColWidth="10" defaultColWidth="9.33203125" defaultRowHeight="14.4" x14ac:dyDescent="0.3"/>
  <cols>
    <col min="1" max="1" width="12.5546875" customWidth="1"/>
    <col min="2" max="2" width="11.44140625" customWidth="1"/>
    <col min="7" max="7" width="3.6640625" customWidth="1"/>
    <col min="8" max="10" width="10.6640625" customWidth="1"/>
    <col min="11" max="11" width="10" customWidth="1"/>
    <col min="12" max="15" width="11.6640625" customWidth="1"/>
    <col min="16" max="16" width="3.6640625" customWidth="1"/>
    <col min="17" max="18" width="12.33203125" customWidth="1"/>
    <col min="22" max="24" width="11" customWidth="1"/>
  </cols>
  <sheetData>
    <row r="1" spans="1:23" x14ac:dyDescent="0.3">
      <c r="A1" s="24"/>
      <c r="W1" s="41"/>
    </row>
    <row r="2" spans="1:23" ht="15" thickBot="1" x14ac:dyDescent="0.35"/>
    <row r="3" spans="1:23" ht="25.2" thickBot="1" x14ac:dyDescent="0.35">
      <c r="A3" s="773" t="s">
        <v>145</v>
      </c>
      <c r="B3" s="774"/>
      <c r="C3" s="774"/>
      <c r="D3" s="774"/>
      <c r="E3" s="774"/>
      <c r="F3" s="774"/>
      <c r="G3" s="774"/>
      <c r="H3" s="774"/>
      <c r="I3" s="774"/>
      <c r="J3" s="774"/>
      <c r="K3" s="774"/>
      <c r="L3" s="774"/>
      <c r="M3" s="774"/>
      <c r="N3" s="774"/>
      <c r="O3" s="780"/>
    </row>
    <row r="4" spans="1:23" ht="18" thickBot="1" x14ac:dyDescent="0.35">
      <c r="A4" s="770" t="s">
        <v>249</v>
      </c>
      <c r="B4" s="771"/>
      <c r="C4" s="771"/>
      <c r="D4" s="771"/>
      <c r="E4" s="771"/>
      <c r="F4" s="771"/>
      <c r="G4" s="771"/>
      <c r="H4" s="771"/>
      <c r="I4" s="771"/>
      <c r="J4" s="771"/>
      <c r="K4" s="771"/>
      <c r="L4" s="771"/>
      <c r="M4" s="771"/>
      <c r="N4" s="771"/>
      <c r="O4" s="772"/>
    </row>
    <row r="5" spans="1:23" x14ac:dyDescent="0.3">
      <c r="A5" s="39"/>
    </row>
    <row r="6" spans="1:23" ht="15" thickBot="1" x14ac:dyDescent="0.35">
      <c r="A6" s="6"/>
      <c r="B6" s="6"/>
      <c r="C6" s="763" t="s">
        <v>146</v>
      </c>
      <c r="D6" s="761"/>
      <c r="E6" s="761"/>
      <c r="F6" s="762"/>
      <c r="G6" s="6"/>
      <c r="H6" s="763" t="s">
        <v>146</v>
      </c>
      <c r="I6" s="761"/>
      <c r="J6" s="762"/>
      <c r="K6" s="6"/>
      <c r="L6" s="763" t="s">
        <v>147</v>
      </c>
      <c r="M6" s="761"/>
      <c r="N6" s="761"/>
      <c r="O6" s="762"/>
    </row>
    <row r="7" spans="1:23" ht="40.950000000000003" customHeight="1" x14ac:dyDescent="0.3">
      <c r="A7" s="413"/>
      <c r="B7" s="414"/>
      <c r="C7" s="408">
        <v>2020</v>
      </c>
      <c r="D7" s="409">
        <v>2021</v>
      </c>
      <c r="E7" s="409">
        <v>2022</v>
      </c>
      <c r="F7" s="410">
        <v>2025</v>
      </c>
      <c r="H7" s="417" t="s">
        <v>3</v>
      </c>
      <c r="I7" s="417" t="s">
        <v>4</v>
      </c>
      <c r="J7" s="418" t="s">
        <v>5</v>
      </c>
      <c r="L7" s="417" t="s">
        <v>137</v>
      </c>
      <c r="M7" s="417" t="s">
        <v>7</v>
      </c>
      <c r="N7" s="417" t="s">
        <v>8</v>
      </c>
      <c r="O7" s="418" t="s">
        <v>9</v>
      </c>
    </row>
    <row r="8" spans="1:23" x14ac:dyDescent="0.3">
      <c r="A8" s="415" t="s">
        <v>10</v>
      </c>
      <c r="B8" s="416" t="s">
        <v>11</v>
      </c>
      <c r="C8" s="411" t="s">
        <v>138</v>
      </c>
      <c r="D8" s="412" t="s">
        <v>138</v>
      </c>
      <c r="E8" s="412" t="s">
        <v>138</v>
      </c>
      <c r="F8" s="311" t="s">
        <v>138</v>
      </c>
      <c r="H8" s="411" t="s">
        <v>138</v>
      </c>
      <c r="I8" s="411" t="s">
        <v>138</v>
      </c>
      <c r="J8" s="292" t="s">
        <v>138</v>
      </c>
      <c r="L8" s="417" t="s">
        <v>13</v>
      </c>
      <c r="M8" s="417" t="s">
        <v>13</v>
      </c>
      <c r="N8" s="417" t="s">
        <v>13</v>
      </c>
      <c r="O8" s="418" t="s">
        <v>13</v>
      </c>
    </row>
    <row r="9" spans="1:23" x14ac:dyDescent="0.3">
      <c r="A9" s="32" t="s">
        <v>50</v>
      </c>
      <c r="B9" s="18" t="s">
        <v>51</v>
      </c>
      <c r="C9" s="202">
        <v>74.262783569910923</v>
      </c>
      <c r="D9" s="203">
        <v>80.537903356967206</v>
      </c>
      <c r="E9" s="202">
        <v>90.184550463212418</v>
      </c>
      <c r="F9" s="204">
        <v>118.05795567813121</v>
      </c>
      <c r="G9" s="121"/>
      <c r="H9" s="103">
        <v>145.47517433065897</v>
      </c>
      <c r="I9" s="104">
        <v>169.04311662300833</v>
      </c>
      <c r="J9" s="105">
        <v>217.63689521788078</v>
      </c>
      <c r="K9" s="121"/>
      <c r="L9" s="87">
        <v>0.11977772830127553</v>
      </c>
      <c r="M9" s="87">
        <v>4.2650427284041337E-2</v>
      </c>
      <c r="N9" s="94">
        <v>7.4435740615760526E-2</v>
      </c>
      <c r="O9" s="88">
        <v>0.13012752509884518</v>
      </c>
    </row>
    <row r="10" spans="1:23" x14ac:dyDescent="0.3">
      <c r="A10" s="32" t="s">
        <v>62</v>
      </c>
      <c r="B10" s="18" t="s">
        <v>63</v>
      </c>
      <c r="C10" s="202">
        <v>177.64538773766043</v>
      </c>
      <c r="D10" s="203">
        <v>196.3535667162763</v>
      </c>
      <c r="E10" s="202">
        <v>218.43071167554018</v>
      </c>
      <c r="F10" s="204">
        <v>298.01595027346474</v>
      </c>
      <c r="G10" s="121"/>
      <c r="H10" s="103">
        <v>301.16747229952648</v>
      </c>
      <c r="I10" s="104">
        <v>414.39198105267241</v>
      </c>
      <c r="J10" s="105">
        <v>458.77720423159161</v>
      </c>
      <c r="K10" s="121"/>
      <c r="L10" s="87">
        <v>0.11243567065509197</v>
      </c>
      <c r="M10" s="87">
        <v>2.1061121290084639E-3</v>
      </c>
      <c r="N10" s="94">
        <v>6.8155218986230226E-2</v>
      </c>
      <c r="O10" s="88">
        <v>9.0115373384573205E-2</v>
      </c>
    </row>
    <row r="11" spans="1:23" ht="15" customHeight="1" x14ac:dyDescent="0.3">
      <c r="A11" s="32" t="s">
        <v>48</v>
      </c>
      <c r="B11" s="18" t="s">
        <v>49</v>
      </c>
      <c r="C11" s="202">
        <v>180.99314741373112</v>
      </c>
      <c r="D11" s="203">
        <v>200.05388543142445</v>
      </c>
      <c r="E11" s="202">
        <v>222.54707820706358</v>
      </c>
      <c r="F11" s="204">
        <v>303.63211511656635</v>
      </c>
      <c r="G11" s="121"/>
      <c r="H11" s="103">
        <v>334.0427803033121</v>
      </c>
      <c r="I11" s="104">
        <v>396.0499864521156</v>
      </c>
      <c r="J11" s="105">
        <v>488.77256779067585</v>
      </c>
      <c r="K11" s="121"/>
      <c r="L11" s="87">
        <v>0.11243567065509197</v>
      </c>
      <c r="M11" s="87">
        <v>1.9273837475528577E-2</v>
      </c>
      <c r="N11" s="94">
        <v>5.4582255489379783E-2</v>
      </c>
      <c r="O11" s="88">
        <v>9.989650911943837E-2</v>
      </c>
    </row>
    <row r="12" spans="1:23" x14ac:dyDescent="0.3">
      <c r="A12" s="32" t="s">
        <v>44</v>
      </c>
      <c r="B12" s="18" t="s">
        <v>45</v>
      </c>
      <c r="C12" s="202">
        <v>185.27761987035666</v>
      </c>
      <c r="D12" s="203">
        <v>204.789563959698</v>
      </c>
      <c r="E12" s="202">
        <v>227.81521592667048</v>
      </c>
      <c r="F12" s="204">
        <v>310.81969902652594</v>
      </c>
      <c r="G12" s="121"/>
      <c r="H12" s="103">
        <v>317.56472366760988</v>
      </c>
      <c r="I12" s="104">
        <v>398.1756869981914</v>
      </c>
      <c r="J12" s="105">
        <v>421.24064049365609</v>
      </c>
      <c r="K12" s="121"/>
      <c r="L12" s="87">
        <v>0.11243567065509197</v>
      </c>
      <c r="M12" s="87">
        <v>4.3029619615659875E-3</v>
      </c>
      <c r="N12" s="94">
        <v>5.0783490000326781E-2</v>
      </c>
      <c r="O12" s="88">
        <v>6.2684499115655434E-2</v>
      </c>
    </row>
    <row r="13" spans="1:23" x14ac:dyDescent="0.3">
      <c r="A13" s="32" t="s">
        <v>22</v>
      </c>
      <c r="B13" s="18" t="s">
        <v>23</v>
      </c>
      <c r="C13" s="202">
        <v>188.6989156525716</v>
      </c>
      <c r="D13" s="203">
        <v>208.57116301039397</v>
      </c>
      <c r="E13" s="202">
        <v>232.02200160278014</v>
      </c>
      <c r="F13" s="204">
        <v>316.55922723318616</v>
      </c>
      <c r="G13" s="121"/>
      <c r="H13" s="103">
        <v>361.56799062235956</v>
      </c>
      <c r="I13" s="104">
        <v>416.49153086931921</v>
      </c>
      <c r="J13" s="105">
        <v>435.47030402674125</v>
      </c>
      <c r="K13" s="121"/>
      <c r="L13" s="87">
        <v>0.11243567065509197</v>
      </c>
      <c r="M13" s="87">
        <v>2.6944562480005985E-2</v>
      </c>
      <c r="N13" s="94">
        <v>5.6404492712486043E-2</v>
      </c>
      <c r="O13" s="88">
        <v>6.5861348233305472E-2</v>
      </c>
    </row>
    <row r="14" spans="1:23" x14ac:dyDescent="0.3">
      <c r="A14" s="32" t="s">
        <v>20</v>
      </c>
      <c r="B14" s="18" t="s">
        <v>21</v>
      </c>
      <c r="C14" s="202">
        <v>254.42022045738847</v>
      </c>
      <c r="D14" s="203">
        <v>281.21370539224495</v>
      </c>
      <c r="E14" s="202">
        <v>312.83215695542543</v>
      </c>
      <c r="F14" s="204">
        <v>426.81256594380523</v>
      </c>
      <c r="G14" s="121"/>
      <c r="H14" s="103">
        <v>435.27768418915275</v>
      </c>
      <c r="I14" s="104">
        <v>537.74434100391488</v>
      </c>
      <c r="J14" s="105">
        <v>614.07975002363401</v>
      </c>
      <c r="K14" s="121"/>
      <c r="L14" s="87">
        <v>0.11243567065509197</v>
      </c>
      <c r="M14" s="87">
        <v>3.9355682215957977E-3</v>
      </c>
      <c r="N14" s="94">
        <v>4.7291865529579535E-2</v>
      </c>
      <c r="O14" s="88">
        <v>7.5468057240764663E-2</v>
      </c>
    </row>
    <row r="15" spans="1:23" x14ac:dyDescent="0.3">
      <c r="A15" s="32" t="s">
        <v>46</v>
      </c>
      <c r="B15" s="18" t="s">
        <v>47</v>
      </c>
      <c r="C15" s="202">
        <v>285.77673046251812</v>
      </c>
      <c r="D15" s="203">
        <v>315.87243004415745</v>
      </c>
      <c r="E15" s="202">
        <v>351.38775855762594</v>
      </c>
      <c r="F15" s="204">
        <v>479.41590254288462</v>
      </c>
      <c r="G15" s="121"/>
      <c r="H15" s="103">
        <v>480.07358476488724</v>
      </c>
      <c r="I15" s="104">
        <v>616.50772347526276</v>
      </c>
      <c r="J15" s="105">
        <v>681.09742774131144</v>
      </c>
      <c r="K15" s="121"/>
      <c r="L15" s="87">
        <v>0.11243567065509197</v>
      </c>
      <c r="M15" s="87">
        <v>2.7421769749502722E-4</v>
      </c>
      <c r="N15" s="94">
        <v>5.1587020788259386E-2</v>
      </c>
      <c r="O15" s="88">
        <v>7.275206911276455E-2</v>
      </c>
    </row>
    <row r="16" spans="1:23" x14ac:dyDescent="0.3">
      <c r="A16" s="32" t="s">
        <v>28</v>
      </c>
      <c r="B16" s="18" t="s">
        <v>29</v>
      </c>
      <c r="C16" s="202">
        <v>290.64304481998516</v>
      </c>
      <c r="D16" s="203">
        <v>324.28932555417242</v>
      </c>
      <c r="E16" s="202">
        <v>371.22632686662365</v>
      </c>
      <c r="F16" s="204">
        <v>599.13044791106086</v>
      </c>
      <c r="G16" s="121"/>
      <c r="H16" s="103">
        <v>606.28599154273809</v>
      </c>
      <c r="I16" s="104">
        <v>718.70700997193967</v>
      </c>
      <c r="J16" s="105">
        <v>975.25307724362585</v>
      </c>
      <c r="K16" s="121"/>
      <c r="L16" s="87">
        <v>0.14473803981133648</v>
      </c>
      <c r="M16" s="87">
        <v>2.3773128238837593E-3</v>
      </c>
      <c r="N16" s="94">
        <v>3.7065287701259386E-2</v>
      </c>
      <c r="O16" s="88">
        <v>0.1023491908455807</v>
      </c>
    </row>
    <row r="17" spans="1:15" x14ac:dyDescent="0.3">
      <c r="A17" s="32" t="s">
        <v>18</v>
      </c>
      <c r="B17" s="18" t="s">
        <v>19</v>
      </c>
      <c r="C17" s="202">
        <v>311.73092597205095</v>
      </c>
      <c r="D17" s="203">
        <v>341.95871187851202</v>
      </c>
      <c r="E17" s="202">
        <v>397.41303884165069</v>
      </c>
      <c r="F17" s="204">
        <v>626.91519729929428</v>
      </c>
      <c r="G17" s="121"/>
      <c r="H17" s="103">
        <v>659.3921298653911</v>
      </c>
      <c r="I17" s="104">
        <v>806.86596308166031</v>
      </c>
      <c r="J17" s="105">
        <v>935.49844184616632</v>
      </c>
      <c r="K17" s="121"/>
      <c r="L17" s="87">
        <v>0.16216673252307712</v>
      </c>
      <c r="M17" s="87">
        <v>1.0152614658138548E-2</v>
      </c>
      <c r="N17" s="94">
        <v>5.1764527760609136E-2</v>
      </c>
      <c r="O17" s="88">
        <v>8.334517678628206E-2</v>
      </c>
    </row>
    <row r="18" spans="1:15" x14ac:dyDescent="0.3">
      <c r="A18" s="32" t="s">
        <v>36</v>
      </c>
      <c r="B18" s="18" t="s">
        <v>37</v>
      </c>
      <c r="C18" s="202">
        <v>535.15991708370484</v>
      </c>
      <c r="D18" s="203">
        <v>590.61960246605736</v>
      </c>
      <c r="E18" s="202">
        <v>622.34059247148696</v>
      </c>
      <c r="F18" s="204">
        <v>781.95789045217748</v>
      </c>
      <c r="G18" s="121"/>
      <c r="H18" s="103">
        <v>789.10623573586508</v>
      </c>
      <c r="I18" s="104">
        <v>971.38113462076637</v>
      </c>
      <c r="J18" s="105">
        <v>1122.1889346904704</v>
      </c>
      <c r="K18" s="121"/>
      <c r="L18" s="87">
        <v>5.3707987125694245E-2</v>
      </c>
      <c r="M18" s="87">
        <v>1.8216706829596863E-3</v>
      </c>
      <c r="N18" s="94">
        <v>4.433843007466387E-2</v>
      </c>
      <c r="O18" s="88">
        <v>7.4920939759653749E-2</v>
      </c>
    </row>
    <row r="19" spans="1:15" x14ac:dyDescent="0.3">
      <c r="A19" s="32" t="s">
        <v>60</v>
      </c>
      <c r="B19" s="18" t="s">
        <v>61</v>
      </c>
      <c r="C19" s="202">
        <v>508.01168410547245</v>
      </c>
      <c r="D19" s="203">
        <v>561.51137599450897</v>
      </c>
      <c r="E19" s="202">
        <v>624.64528413491507</v>
      </c>
      <c r="F19" s="204">
        <v>852.2348185717633</v>
      </c>
      <c r="G19" s="121"/>
      <c r="H19" s="103">
        <v>1003.3747091736235</v>
      </c>
      <c r="I19" s="104">
        <v>1190.5736785217816</v>
      </c>
      <c r="J19" s="105">
        <v>1469.338101209406</v>
      </c>
      <c r="K19" s="121"/>
      <c r="L19" s="87">
        <v>0.11243567065509197</v>
      </c>
      <c r="M19" s="87">
        <v>3.3191382713431139E-2</v>
      </c>
      <c r="N19" s="94">
        <v>6.9151871860123615E-2</v>
      </c>
      <c r="O19" s="88">
        <v>0.11509660444308101</v>
      </c>
    </row>
    <row r="20" spans="1:15" x14ac:dyDescent="0.3">
      <c r="A20" s="32" t="s">
        <v>38</v>
      </c>
      <c r="B20" s="18" t="s">
        <v>39</v>
      </c>
      <c r="C20" s="202">
        <v>548.71548691084297</v>
      </c>
      <c r="D20" s="203">
        <v>595.08131436648875</v>
      </c>
      <c r="E20" s="202">
        <v>666.35880235584398</v>
      </c>
      <c r="F20" s="204">
        <v>872.31080656491201</v>
      </c>
      <c r="G20" s="121"/>
      <c r="H20" s="103">
        <v>954.80068808569558</v>
      </c>
      <c r="I20" s="104">
        <v>1174.9827814844973</v>
      </c>
      <c r="J20" s="105">
        <v>1487.9170647773581</v>
      </c>
      <c r="K20" s="121"/>
      <c r="L20" s="87">
        <v>0.11977772830127553</v>
      </c>
      <c r="M20" s="87">
        <v>1.823564021882218E-2</v>
      </c>
      <c r="N20" s="94">
        <v>6.1382810852560699E-2</v>
      </c>
      <c r="O20" s="88">
        <v>0.11270872737326432</v>
      </c>
    </row>
    <row r="21" spans="1:15" x14ac:dyDescent="0.3">
      <c r="A21" s="32" t="s">
        <v>24</v>
      </c>
      <c r="B21" s="18" t="s">
        <v>25</v>
      </c>
      <c r="C21" s="202">
        <v>738.66100406489568</v>
      </c>
      <c r="D21" s="203">
        <v>773.19235091157714</v>
      </c>
      <c r="E21" s="202">
        <v>802.94563038975787</v>
      </c>
      <c r="F21" s="204">
        <v>913.60376126104495</v>
      </c>
      <c r="G21" s="121"/>
      <c r="H21" s="103">
        <v>1005.2843893993548</v>
      </c>
      <c r="I21" s="104">
        <v>1040.7212592798203</v>
      </c>
      <c r="J21" s="105">
        <v>1304.6732339786586</v>
      </c>
      <c r="K21" s="121"/>
      <c r="L21" s="87">
        <v>3.8481083579140707E-2</v>
      </c>
      <c r="M21" s="87">
        <v>1.9309828783967475E-2</v>
      </c>
      <c r="N21" s="94">
        <v>2.6396847487886843E-2</v>
      </c>
      <c r="O21" s="88">
        <v>7.386274226863665E-2</v>
      </c>
    </row>
    <row r="22" spans="1:15" x14ac:dyDescent="0.3">
      <c r="A22" s="32" t="s">
        <v>58</v>
      </c>
      <c r="B22" s="18" t="s">
        <v>59</v>
      </c>
      <c r="C22" s="202">
        <v>718.55111816619353</v>
      </c>
      <c r="D22" s="203">
        <v>796.52439278301779</v>
      </c>
      <c r="E22" s="202">
        <v>925.6941509355679</v>
      </c>
      <c r="F22" s="204">
        <v>1452.6679141049149</v>
      </c>
      <c r="G22" s="121"/>
      <c r="H22" s="103">
        <v>1488.0152810971967</v>
      </c>
      <c r="I22" s="104">
        <v>1663.8873588688673</v>
      </c>
      <c r="J22" s="105">
        <v>1899.1260930461049</v>
      </c>
      <c r="K22" s="121"/>
      <c r="L22" s="87">
        <v>0.16216673252307712</v>
      </c>
      <c r="M22" s="87">
        <v>4.8198581946434782E-3</v>
      </c>
      <c r="N22" s="94">
        <v>2.7522914245730945E-2</v>
      </c>
      <c r="O22" s="88">
        <v>5.5060809445132364E-2</v>
      </c>
    </row>
    <row r="23" spans="1:15" x14ac:dyDescent="0.3">
      <c r="A23" s="32" t="s">
        <v>56</v>
      </c>
      <c r="B23" s="18" t="s">
        <v>57</v>
      </c>
      <c r="C23" s="202">
        <v>1068.6237591499605</v>
      </c>
      <c r="D23" s="203">
        <v>1152.0885436986193</v>
      </c>
      <c r="E23" s="202">
        <v>1209.2872586567266</v>
      </c>
      <c r="F23" s="204">
        <v>1499.6037095080894</v>
      </c>
      <c r="G23" s="121"/>
      <c r="H23" s="103">
        <v>1518.2597500770141</v>
      </c>
      <c r="I23" s="104">
        <v>1859.4216970638968</v>
      </c>
      <c r="J23" s="105">
        <v>2218.9926020375842</v>
      </c>
      <c r="K23" s="121"/>
      <c r="L23" s="87">
        <v>4.9647846314380351E-2</v>
      </c>
      <c r="M23" s="87">
        <v>2.4758394714017307E-3</v>
      </c>
      <c r="N23" s="94">
        <v>4.3951391861038802E-2</v>
      </c>
      <c r="O23" s="88">
        <v>8.152327379107982E-2</v>
      </c>
    </row>
    <row r="24" spans="1:15" x14ac:dyDescent="0.3">
      <c r="A24" s="32" t="s">
        <v>30</v>
      </c>
      <c r="B24" s="18" t="s">
        <v>31</v>
      </c>
      <c r="C24" s="202">
        <v>1311.3723838613762</v>
      </c>
      <c r="D24" s="203">
        <v>1415.1241382522287</v>
      </c>
      <c r="E24" s="202">
        <v>1595.3384743963848</v>
      </c>
      <c r="F24" s="204">
        <v>2125.968272772061</v>
      </c>
      <c r="G24" s="121"/>
      <c r="H24" s="103">
        <v>2133.1270340214855</v>
      </c>
      <c r="I24" s="104">
        <v>2240.9286267813941</v>
      </c>
      <c r="J24" s="105">
        <v>2865.3702747335692</v>
      </c>
      <c r="K24" s="121"/>
      <c r="L24" s="87">
        <v>0.12734878253630288</v>
      </c>
      <c r="M24" s="87">
        <v>6.725536324567738E-4</v>
      </c>
      <c r="N24" s="94">
        <v>1.0588260885315837E-2</v>
      </c>
      <c r="O24" s="88">
        <v>6.1511722290680693E-2</v>
      </c>
    </row>
    <row r="25" spans="1:15" x14ac:dyDescent="0.3">
      <c r="A25" s="32" t="s">
        <v>40</v>
      </c>
      <c r="B25" s="18" t="s">
        <v>41</v>
      </c>
      <c r="C25" s="202">
        <v>1397.4659311662745</v>
      </c>
      <c r="D25" s="203">
        <v>1457.6953660341687</v>
      </c>
      <c r="E25" s="202">
        <v>1716.4167912286887</v>
      </c>
      <c r="F25" s="204">
        <v>2307.4076506451024</v>
      </c>
      <c r="G25" s="121"/>
      <c r="H25" s="103">
        <v>2758.6042539745522</v>
      </c>
      <c r="I25" s="104">
        <v>3113.4394202499943</v>
      </c>
      <c r="J25" s="105">
        <v>3837.4255569332363</v>
      </c>
      <c r="K25" s="121"/>
      <c r="L25" s="87">
        <v>0.17748662115761671</v>
      </c>
      <c r="M25" s="87">
        <v>3.6365661113385572E-2</v>
      </c>
      <c r="N25" s="94">
        <v>6.175231923775093E-2</v>
      </c>
      <c r="O25" s="88">
        <v>0.10709050760119765</v>
      </c>
    </row>
    <row r="26" spans="1:15" x14ac:dyDescent="0.3">
      <c r="A26" s="32" t="s">
        <v>14</v>
      </c>
      <c r="B26" s="18" t="s">
        <v>15</v>
      </c>
      <c r="C26" s="202">
        <v>1546.7279265837838</v>
      </c>
      <c r="D26" s="203">
        <v>1641.3063550943089</v>
      </c>
      <c r="E26" s="202">
        <v>1840.5711642681244</v>
      </c>
      <c r="F26" s="204">
        <v>2395.1350546493195</v>
      </c>
      <c r="G26" s="121"/>
      <c r="H26" s="103">
        <v>2503.2558643647503</v>
      </c>
      <c r="I26" s="104">
        <v>2660.7348398590925</v>
      </c>
      <c r="J26" s="105">
        <v>3060.7935670898282</v>
      </c>
      <c r="K26" s="121"/>
      <c r="L26" s="87">
        <v>0.12140622532492773</v>
      </c>
      <c r="M26" s="87">
        <v>8.8696262352032651E-3</v>
      </c>
      <c r="N26" s="94">
        <v>2.12552869727618E-2</v>
      </c>
      <c r="O26" s="88">
        <v>5.0269627913467119E-2</v>
      </c>
    </row>
    <row r="27" spans="1:15" x14ac:dyDescent="0.3">
      <c r="A27" s="32" t="s">
        <v>26</v>
      </c>
      <c r="B27" s="18" t="s">
        <v>27</v>
      </c>
      <c r="C27" s="202">
        <v>1665.8423704597758</v>
      </c>
      <c r="D27" s="203">
        <v>1793.4378799828835</v>
      </c>
      <c r="E27" s="202">
        <v>2017.6724384900563</v>
      </c>
      <c r="F27" s="204">
        <v>2671.1191335953217</v>
      </c>
      <c r="G27" s="121"/>
      <c r="H27" s="103">
        <v>2678.3041567880846</v>
      </c>
      <c r="I27" s="104">
        <v>3134.4358626341773</v>
      </c>
      <c r="J27" s="105">
        <v>3732.459842701036</v>
      </c>
      <c r="K27" s="121"/>
      <c r="L27" s="87">
        <v>0.12503056894801001</v>
      </c>
      <c r="M27" s="87">
        <v>5.3740058091467091E-4</v>
      </c>
      <c r="N27" s="94">
        <v>3.2507525868676224E-2</v>
      </c>
      <c r="O27" s="88">
        <v>6.9203513265923E-2</v>
      </c>
    </row>
    <row r="28" spans="1:15" x14ac:dyDescent="0.3">
      <c r="A28" s="32" t="s">
        <v>16</v>
      </c>
      <c r="B28" s="18" t="s">
        <v>17</v>
      </c>
      <c r="C28" s="202">
        <v>1984.2210297589202</v>
      </c>
      <c r="D28" s="203">
        <v>2083.3072991906802</v>
      </c>
      <c r="E28" s="202">
        <v>2348.9049392705242</v>
      </c>
      <c r="F28" s="204">
        <v>3358.1112282578529</v>
      </c>
      <c r="G28" s="121"/>
      <c r="H28" s="103">
        <v>3623.4923251249279</v>
      </c>
      <c r="I28" s="104">
        <v>4521.7644351785248</v>
      </c>
      <c r="J28" s="105">
        <v>5222.9450342921273</v>
      </c>
      <c r="K28" s="121"/>
      <c r="L28" s="87">
        <v>0.12748846038365191</v>
      </c>
      <c r="M28" s="87">
        <v>1.532821220514835E-2</v>
      </c>
      <c r="N28" s="94">
        <v>6.1310769922963582E-2</v>
      </c>
      <c r="O28" s="88">
        <v>9.2355691201315482E-2</v>
      </c>
    </row>
    <row r="29" spans="1:15" x14ac:dyDescent="0.3">
      <c r="A29" s="32" t="s">
        <v>54</v>
      </c>
      <c r="B29" s="18" t="s">
        <v>55</v>
      </c>
      <c r="C29" s="202">
        <v>2178.9116162697924</v>
      </c>
      <c r="D29" s="203">
        <v>2355.6374731746923</v>
      </c>
      <c r="E29" s="202">
        <v>2588.754202309834</v>
      </c>
      <c r="F29" s="204">
        <v>3494.3951958375087</v>
      </c>
      <c r="G29" s="121"/>
      <c r="H29" s="103">
        <v>3724.7845049806187</v>
      </c>
      <c r="I29" s="104">
        <v>5166.1819594462368</v>
      </c>
      <c r="J29" s="105">
        <v>6135.6907651617685</v>
      </c>
      <c r="K29" s="121"/>
      <c r="L29" s="87">
        <v>9.8961207651774297E-2</v>
      </c>
      <c r="M29" s="87">
        <v>1.2851618626323669E-2</v>
      </c>
      <c r="N29" s="94">
        <v>8.1333196289557597E-2</v>
      </c>
      <c r="O29" s="88">
        <v>0.11917574313112844</v>
      </c>
    </row>
    <row r="30" spans="1:15" x14ac:dyDescent="0.3">
      <c r="A30" s="33" t="s">
        <v>72</v>
      </c>
      <c r="B30" s="27" t="s">
        <v>73</v>
      </c>
      <c r="C30" s="486">
        <v>2248.905649037375</v>
      </c>
      <c r="D30" s="486">
        <v>2540.715861517192</v>
      </c>
      <c r="E30" s="487">
        <v>2660.3790206630006</v>
      </c>
      <c r="F30" s="591">
        <v>3675.0822346824125</v>
      </c>
      <c r="G30" s="121"/>
      <c r="H30" s="489">
        <v>3770.9578874113354</v>
      </c>
      <c r="I30" s="490">
        <v>4783.5488760629787</v>
      </c>
      <c r="J30" s="491">
        <v>6260.9676517202452</v>
      </c>
      <c r="K30" s="121"/>
      <c r="L30" s="89">
        <v>4.7098206044319912E-2</v>
      </c>
      <c r="M30" s="89">
        <v>5.1639960077960456E-3</v>
      </c>
      <c r="N30" s="95">
        <v>5.4135965056427482E-2</v>
      </c>
      <c r="O30" s="90">
        <v>0.11243560271618724</v>
      </c>
    </row>
    <row r="31" spans="1:15" x14ac:dyDescent="0.3">
      <c r="A31" s="32" t="s">
        <v>66</v>
      </c>
      <c r="B31" s="18" t="s">
        <v>67</v>
      </c>
      <c r="C31" s="202">
        <v>3198.9457843033083</v>
      </c>
      <c r="D31" s="203">
        <v>3459.9731297281173</v>
      </c>
      <c r="E31" s="202">
        <v>3925.0284670146689</v>
      </c>
      <c r="F31" s="204">
        <v>5337.9297099033447</v>
      </c>
      <c r="G31" s="121"/>
      <c r="H31" s="103">
        <v>5378.7826011866237</v>
      </c>
      <c r="I31" s="104">
        <v>6988.5581251136</v>
      </c>
      <c r="J31" s="105">
        <v>8377.8865238607195</v>
      </c>
      <c r="K31" s="121"/>
      <c r="L31" s="87">
        <v>0.13441010084465455</v>
      </c>
      <c r="M31" s="87">
        <v>1.5259998017862486E-3</v>
      </c>
      <c r="N31" s="94">
        <v>5.5365629387643223E-2</v>
      </c>
      <c r="O31" s="88">
        <v>9.4340128204478235E-2</v>
      </c>
    </row>
    <row r="32" spans="1:15" x14ac:dyDescent="0.3">
      <c r="A32" s="33" t="s">
        <v>68</v>
      </c>
      <c r="B32" s="27" t="s">
        <v>69</v>
      </c>
      <c r="C32" s="486">
        <v>3648.4747833864672</v>
      </c>
      <c r="D32" s="486">
        <v>3863.5247899120241</v>
      </c>
      <c r="E32" s="487">
        <v>4351.4765490889567</v>
      </c>
      <c r="F32" s="591">
        <v>5885.019839021671</v>
      </c>
      <c r="G32" s="121"/>
      <c r="H32" s="489">
        <v>5901.9156556660118</v>
      </c>
      <c r="I32" s="490">
        <v>7005.5127557537389</v>
      </c>
      <c r="J32" s="491">
        <v>8011.0799771273605</v>
      </c>
      <c r="K32" s="121"/>
      <c r="L32" s="89">
        <v>0.1262970436868982</v>
      </c>
      <c r="M32" s="89">
        <v>5.7353916870916954E-4</v>
      </c>
      <c r="N32" s="95">
        <v>3.5472094594692916E-2</v>
      </c>
      <c r="O32" s="90">
        <v>6.3625221837249724E-2</v>
      </c>
    </row>
    <row r="33" spans="1:18" x14ac:dyDescent="0.3">
      <c r="A33" s="32" t="s">
        <v>64</v>
      </c>
      <c r="B33" s="18" t="s">
        <v>65</v>
      </c>
      <c r="C33" s="202">
        <v>4053.4994932118616</v>
      </c>
      <c r="D33" s="203">
        <v>4257.4670090268273</v>
      </c>
      <c r="E33" s="202">
        <v>4694.7968910697236</v>
      </c>
      <c r="F33" s="204">
        <v>6481.558141371459</v>
      </c>
      <c r="G33" s="121"/>
      <c r="H33" s="103">
        <v>6880.3004079377906</v>
      </c>
      <c r="I33" s="104">
        <v>8312.1479026772486</v>
      </c>
      <c r="J33" s="105">
        <v>9478.3385617518888</v>
      </c>
      <c r="K33" s="121"/>
      <c r="L33" s="87">
        <v>0.10272067431542142</v>
      </c>
      <c r="M33" s="87">
        <v>1.2011845576883173E-2</v>
      </c>
      <c r="N33" s="94">
        <v>5.1009806435514449E-2</v>
      </c>
      <c r="O33" s="88">
        <v>7.8972955625455032E-2</v>
      </c>
    </row>
    <row r="34" spans="1:18" x14ac:dyDescent="0.3">
      <c r="A34" s="32" t="s">
        <v>52</v>
      </c>
      <c r="B34" s="18" t="s">
        <v>53</v>
      </c>
      <c r="C34" s="202">
        <v>4513.9663348654458</v>
      </c>
      <c r="D34" s="203">
        <v>4815.4554013171864</v>
      </c>
      <c r="E34" s="202">
        <v>5421.8085395768194</v>
      </c>
      <c r="F34" s="204">
        <v>7332.0586500296022</v>
      </c>
      <c r="G34" s="121"/>
      <c r="H34" s="103">
        <v>7495.44936490698</v>
      </c>
      <c r="I34" s="104">
        <v>9290.5096901297875</v>
      </c>
      <c r="J34" s="105">
        <v>10884.200500480358</v>
      </c>
      <c r="K34" s="121"/>
      <c r="L34" s="87">
        <v>0.12591812979801986</v>
      </c>
      <c r="M34" s="87">
        <v>4.4176804904554334E-3</v>
      </c>
      <c r="N34" s="94">
        <v>4.8486208074454806E-2</v>
      </c>
      <c r="O34" s="88">
        <v>8.2216424039426084E-2</v>
      </c>
    </row>
    <row r="35" spans="1:18" x14ac:dyDescent="0.3">
      <c r="A35" s="32" t="s">
        <v>42</v>
      </c>
      <c r="B35" s="18" t="s">
        <v>43</v>
      </c>
      <c r="C35" s="202">
        <v>5764.2212194128615</v>
      </c>
      <c r="D35" s="203">
        <v>6139.4393154167392</v>
      </c>
      <c r="E35" s="202">
        <v>6886.4126267378433</v>
      </c>
      <c r="F35" s="204">
        <v>9356.151516281614</v>
      </c>
      <c r="G35" s="121"/>
      <c r="H35" s="103">
        <v>9487.0115602812566</v>
      </c>
      <c r="I35" s="104">
        <v>10720.663596697719</v>
      </c>
      <c r="J35" s="105">
        <v>11996.184394927192</v>
      </c>
      <c r="K35" s="121"/>
      <c r="L35" s="87">
        <v>0.12166800141592415</v>
      </c>
      <c r="M35" s="87">
        <v>2.7817851639715396E-3</v>
      </c>
      <c r="N35" s="94">
        <v>2.7601866531736352E-2</v>
      </c>
      <c r="O35" s="88">
        <v>5.0967236534488647E-2</v>
      </c>
    </row>
    <row r="36" spans="1:18" x14ac:dyDescent="0.3">
      <c r="A36" s="32" t="s">
        <v>32</v>
      </c>
      <c r="B36" s="18" t="s">
        <v>33</v>
      </c>
      <c r="C36" s="202">
        <v>9986.0803979291923</v>
      </c>
      <c r="D36" s="203">
        <v>10785.450424532544</v>
      </c>
      <c r="E36" s="202">
        <v>12300.381124105585</v>
      </c>
      <c r="F36" s="204">
        <v>17570.011262053889</v>
      </c>
      <c r="G36" s="121"/>
      <c r="H36" s="103">
        <v>17800.042598285305</v>
      </c>
      <c r="I36" s="104">
        <v>18944.737673834155</v>
      </c>
      <c r="J36" s="105">
        <v>22446.840673336232</v>
      </c>
      <c r="K36" s="121"/>
      <c r="L36" s="87">
        <v>0.14046058717466114</v>
      </c>
      <c r="M36" s="87">
        <v>2.6048481923293121E-3</v>
      </c>
      <c r="N36" s="94">
        <v>1.5180603242291868E-2</v>
      </c>
      <c r="O36" s="88">
        <v>5.0211178966061754E-2</v>
      </c>
    </row>
    <row r="37" spans="1:18" x14ac:dyDescent="0.3">
      <c r="A37" s="32" t="s">
        <v>34</v>
      </c>
      <c r="B37" s="18" t="s">
        <v>35</v>
      </c>
      <c r="C37" s="202">
        <v>16966.144529674744</v>
      </c>
      <c r="D37" s="203">
        <v>17992.674134343197</v>
      </c>
      <c r="E37" s="202">
        <v>20351.298924780946</v>
      </c>
      <c r="F37" s="204">
        <v>26202.274263599003</v>
      </c>
      <c r="G37" s="121"/>
      <c r="H37" s="103">
        <v>26701.040310950673</v>
      </c>
      <c r="I37" s="104">
        <v>28992.634622121215</v>
      </c>
      <c r="J37" s="105">
        <v>34822.308962999479</v>
      </c>
      <c r="K37" s="121"/>
      <c r="L37" s="87">
        <v>0.13108806244291205</v>
      </c>
      <c r="M37" s="87">
        <v>3.7783834914375536E-3</v>
      </c>
      <c r="N37" s="94">
        <v>2.0445321419265472E-2</v>
      </c>
      <c r="O37" s="88">
        <v>5.8531326691694918E-2</v>
      </c>
    </row>
    <row r="38" spans="1:18" ht="15" thickBot="1" x14ac:dyDescent="0.35">
      <c r="A38" s="33" t="s">
        <v>70</v>
      </c>
      <c r="B38" s="27" t="s">
        <v>71</v>
      </c>
      <c r="C38" s="486">
        <v>17844.634745854055</v>
      </c>
      <c r="D38" s="486">
        <v>19203.529087325802</v>
      </c>
      <c r="E38" s="487">
        <v>21617.18523846332</v>
      </c>
      <c r="F38" s="591">
        <v>29442.053232260063</v>
      </c>
      <c r="G38" s="121"/>
      <c r="H38" s="489">
        <v>30645.220698665958</v>
      </c>
      <c r="I38" s="490">
        <v>32311.505051257842</v>
      </c>
      <c r="J38" s="491">
        <v>36455.015874790835</v>
      </c>
      <c r="K38" s="121"/>
      <c r="L38" s="89">
        <v>0.12568815555524715</v>
      </c>
      <c r="M38" s="89">
        <v>8.0427070578785731E-3</v>
      </c>
      <c r="N38" s="95">
        <v>1.8773920145139344E-2</v>
      </c>
      <c r="O38" s="90">
        <v>4.3657118406020379E-2</v>
      </c>
    </row>
    <row r="39" spans="1:18" x14ac:dyDescent="0.3">
      <c r="A39" s="464" t="s">
        <v>74</v>
      </c>
      <c r="B39" s="465" t="s">
        <v>75</v>
      </c>
      <c r="C39" s="597">
        <v>60634.570762934571</v>
      </c>
      <c r="D39" s="597">
        <v>64819.625761657691</v>
      </c>
      <c r="E39" s="597">
        <v>72962.515141290089</v>
      </c>
      <c r="F39" s="598">
        <v>72962.515141290089</v>
      </c>
      <c r="G39" s="121"/>
      <c r="H39" s="381">
        <v>101563.88356795744</v>
      </c>
      <c r="I39" s="372">
        <v>116461.68200409088</v>
      </c>
      <c r="J39" s="373">
        <v>137590.50699662228</v>
      </c>
      <c r="K39" s="184"/>
      <c r="L39" s="364">
        <v>0.12562382586986653</v>
      </c>
      <c r="M39" s="364">
        <v>6.1780737104484285E-3</v>
      </c>
      <c r="N39" s="365">
        <v>3.4102530660047536E-2</v>
      </c>
      <c r="O39" s="366">
        <v>6.9164877328889096E-2</v>
      </c>
    </row>
    <row r="40" spans="1:18" x14ac:dyDescent="0.3">
      <c r="A40" s="34" t="s">
        <v>76</v>
      </c>
      <c r="B40" s="20" t="s">
        <v>77</v>
      </c>
      <c r="C40" s="498">
        <v>78479.205508788626</v>
      </c>
      <c r="D40" s="498">
        <v>84023.154848983497</v>
      </c>
      <c r="E40" s="498">
        <v>94579.700379753413</v>
      </c>
      <c r="F40" s="499">
        <v>94579.700379753413</v>
      </c>
      <c r="G40" s="121"/>
      <c r="H40" s="106">
        <v>132209.10426662338</v>
      </c>
      <c r="I40" s="107">
        <v>148773.18705534871</v>
      </c>
      <c r="J40" s="108">
        <v>174045.52287141312</v>
      </c>
      <c r="K40" s="121"/>
      <c r="L40" s="91">
        <v>0.12563852844782386</v>
      </c>
      <c r="M40" s="91">
        <v>6.6084428848640631E-3</v>
      </c>
      <c r="N40" s="92">
        <v>3.0654798236914749E-2</v>
      </c>
      <c r="O40" s="93">
        <v>6.3508260076091005E-2</v>
      </c>
    </row>
    <row r="41" spans="1:18" ht="15" thickBot="1" x14ac:dyDescent="0.35">
      <c r="A41" s="35" t="s">
        <v>78</v>
      </c>
      <c r="B41" s="36"/>
      <c r="C41" s="503">
        <v>84376.58594121247</v>
      </c>
      <c r="D41" s="503">
        <v>90427.39550041272</v>
      </c>
      <c r="E41" s="504">
        <v>101591.55594950537</v>
      </c>
      <c r="F41" s="599">
        <v>101591.55594950537</v>
      </c>
      <c r="G41" s="121"/>
      <c r="H41" s="109">
        <v>141881.97780970074</v>
      </c>
      <c r="I41" s="110">
        <v>160562.24868716541</v>
      </c>
      <c r="J41" s="111">
        <v>188317.57050026074</v>
      </c>
      <c r="K41" s="184"/>
      <c r="L41" s="91">
        <v>0.12345993586690995</v>
      </c>
      <c r="M41" s="91">
        <v>6.3145289081438793E-3</v>
      </c>
      <c r="N41" s="97">
        <v>3.1518412687831177E-2</v>
      </c>
      <c r="O41" s="98">
        <v>6.4943248917515906E-2</v>
      </c>
    </row>
    <row r="42" spans="1:18" x14ac:dyDescent="0.3">
      <c r="A42" s="6" t="s">
        <v>79</v>
      </c>
    </row>
    <row r="43" spans="1:18" x14ac:dyDescent="0.3">
      <c r="A43" s="39"/>
    </row>
    <row r="44" spans="1:18" ht="15" thickBot="1" x14ac:dyDescent="0.35">
      <c r="A44" s="39"/>
    </row>
    <row r="45" spans="1:18" ht="18" thickBot="1" x14ac:dyDescent="0.35">
      <c r="A45" s="770" t="s">
        <v>148</v>
      </c>
      <c r="B45" s="771"/>
      <c r="C45" s="771"/>
      <c r="D45" s="771"/>
      <c r="E45" s="771"/>
      <c r="F45" s="771"/>
      <c r="G45" s="771"/>
      <c r="H45" s="771"/>
      <c r="I45" s="771"/>
      <c r="J45" s="772"/>
      <c r="K45" s="4"/>
      <c r="L45" s="16"/>
      <c r="M45" s="16"/>
      <c r="N45" s="4"/>
      <c r="P45" s="4"/>
      <c r="R45" s="4"/>
    </row>
    <row r="46" spans="1:18" ht="15" thickBot="1" x14ac:dyDescent="0.35">
      <c r="A46" s="6"/>
      <c r="B46" s="6"/>
      <c r="C46" s="763" t="s">
        <v>149</v>
      </c>
      <c r="D46" s="761"/>
      <c r="E46" s="761"/>
      <c r="F46" s="762"/>
      <c r="G46" s="6"/>
      <c r="H46" s="763" t="s">
        <v>149</v>
      </c>
      <c r="I46" s="761"/>
      <c r="J46" s="762"/>
      <c r="K46" s="4"/>
      <c r="L46" s="16"/>
      <c r="M46" s="16"/>
      <c r="N46" s="4"/>
      <c r="P46" s="4"/>
      <c r="R46" s="4"/>
    </row>
    <row r="47" spans="1:18" ht="30.6" x14ac:dyDescent="0.3">
      <c r="A47" s="413"/>
      <c r="B47" s="414"/>
      <c r="C47" s="408">
        <v>2020</v>
      </c>
      <c r="D47" s="409">
        <v>2021</v>
      </c>
      <c r="E47" s="409">
        <v>2022</v>
      </c>
      <c r="F47" s="410">
        <v>2025</v>
      </c>
      <c r="H47" s="417" t="s">
        <v>3</v>
      </c>
      <c r="I47" s="417" t="s">
        <v>4</v>
      </c>
      <c r="J47" s="418" t="s">
        <v>5</v>
      </c>
      <c r="K47" s="4"/>
      <c r="L47" s="16"/>
      <c r="M47" s="16"/>
      <c r="N47" s="4"/>
      <c r="P47" s="4"/>
      <c r="R47" s="4"/>
    </row>
    <row r="48" spans="1:18" x14ac:dyDescent="0.3">
      <c r="A48" s="415" t="s">
        <v>10</v>
      </c>
      <c r="B48" s="416" t="s">
        <v>11</v>
      </c>
      <c r="C48" s="411" t="s">
        <v>13</v>
      </c>
      <c r="D48" s="412" t="s">
        <v>13</v>
      </c>
      <c r="E48" s="412" t="s">
        <v>13</v>
      </c>
      <c r="F48" s="311" t="s">
        <v>13</v>
      </c>
      <c r="H48" s="411" t="s">
        <v>13</v>
      </c>
      <c r="I48" s="411" t="s">
        <v>13</v>
      </c>
      <c r="J48" s="292" t="s">
        <v>13</v>
      </c>
      <c r="K48" s="4"/>
      <c r="L48" s="16"/>
      <c r="M48" s="16"/>
      <c r="N48" s="4"/>
      <c r="P48" s="4"/>
      <c r="R48" s="4"/>
    </row>
    <row r="49" spans="1:18" x14ac:dyDescent="0.3">
      <c r="A49" s="32" t="s">
        <v>14</v>
      </c>
      <c r="B49" s="18" t="s">
        <v>15</v>
      </c>
      <c r="C49" s="114">
        <v>2.5509010901241282E-2</v>
      </c>
      <c r="D49" s="113">
        <v>2.5321132848396967E-2</v>
      </c>
      <c r="E49" s="114">
        <v>2.5226257081515137E-2</v>
      </c>
      <c r="F49" s="142">
        <v>2.4320077445227101E-2</v>
      </c>
      <c r="H49" s="87">
        <v>2.4647106593652417E-2</v>
      </c>
      <c r="I49" s="94">
        <v>2.2846440082890357E-2</v>
      </c>
      <c r="J49" s="88">
        <v>2.2245674021427714E-2</v>
      </c>
      <c r="K49" s="4"/>
      <c r="L49" s="16"/>
      <c r="M49" s="16"/>
      <c r="N49" s="4"/>
      <c r="P49" s="4"/>
      <c r="R49" s="4"/>
    </row>
    <row r="50" spans="1:18" x14ac:dyDescent="0.3">
      <c r="A50" s="32" t="s">
        <v>16</v>
      </c>
      <c r="B50" s="18" t="s">
        <v>17</v>
      </c>
      <c r="C50" s="114">
        <v>3.2724252926877459E-2</v>
      </c>
      <c r="D50" s="113">
        <v>3.2140069843214131E-2</v>
      </c>
      <c r="E50" s="114">
        <v>3.2193310972379839E-2</v>
      </c>
      <c r="F50" s="142">
        <v>3.409808769755375E-2</v>
      </c>
      <c r="H50" s="87">
        <v>3.5676976872397875E-2</v>
      </c>
      <c r="I50" s="94">
        <v>3.8826198946875001E-2</v>
      </c>
      <c r="J50" s="88">
        <v>3.7960068236541536E-2</v>
      </c>
      <c r="K50" s="4"/>
      <c r="L50" s="16"/>
      <c r="M50" s="16"/>
      <c r="N50" s="4"/>
      <c r="P50" s="4"/>
      <c r="R50" s="4"/>
    </row>
    <row r="51" spans="1:18" x14ac:dyDescent="0.3">
      <c r="A51" s="32" t="s">
        <v>18</v>
      </c>
      <c r="B51" s="18" t="s">
        <v>19</v>
      </c>
      <c r="C51" s="114">
        <v>5.1411417950139029E-3</v>
      </c>
      <c r="D51" s="113">
        <v>5.2755428292026408E-3</v>
      </c>
      <c r="E51" s="114">
        <v>5.4468111203687299E-3</v>
      </c>
      <c r="F51" s="142">
        <v>6.3656644832251344E-3</v>
      </c>
      <c r="H51" s="87">
        <v>6.4923879109465626E-3</v>
      </c>
      <c r="I51" s="94">
        <v>6.9281668373406971E-3</v>
      </c>
      <c r="J51" s="88">
        <v>6.7991496089852476E-3</v>
      </c>
      <c r="K51" s="4"/>
      <c r="L51" s="16"/>
      <c r="M51" s="16"/>
      <c r="N51" s="4"/>
      <c r="P51" s="4"/>
      <c r="R51" s="4"/>
    </row>
    <row r="52" spans="1:18" x14ac:dyDescent="0.3">
      <c r="A52" s="32" t="s">
        <v>20</v>
      </c>
      <c r="B52" s="18" t="s">
        <v>21</v>
      </c>
      <c r="C52" s="114">
        <v>4.1959597842640868E-3</v>
      </c>
      <c r="D52" s="113">
        <v>4.3384037178225941E-3</v>
      </c>
      <c r="E52" s="114">
        <v>4.2875736444890058E-3</v>
      </c>
      <c r="F52" s="142">
        <v>4.3338327156959558E-3</v>
      </c>
      <c r="H52" s="87">
        <v>4.2857526602742002E-3</v>
      </c>
      <c r="I52" s="94">
        <v>4.6173499450662741E-3</v>
      </c>
      <c r="J52" s="88">
        <v>4.463096789364321E-3</v>
      </c>
      <c r="K52" s="4"/>
      <c r="L52" s="16"/>
      <c r="M52" s="16"/>
      <c r="N52" s="4"/>
      <c r="P52" s="4"/>
      <c r="R52" s="4"/>
    </row>
    <row r="53" spans="1:18" x14ac:dyDescent="0.3">
      <c r="A53" s="32" t="s">
        <v>22</v>
      </c>
      <c r="B53" s="18" t="s">
        <v>23</v>
      </c>
      <c r="C53" s="114">
        <v>3.1120681366795747E-3</v>
      </c>
      <c r="D53" s="113">
        <v>3.2177162481207759E-3</v>
      </c>
      <c r="E53" s="114">
        <v>3.1800164941336701E-3</v>
      </c>
      <c r="F53" s="142">
        <v>3.2143260178034232E-3</v>
      </c>
      <c r="H53" s="87">
        <v>3.5600055641869062E-3</v>
      </c>
      <c r="I53" s="94">
        <v>3.5762108506615024E-3</v>
      </c>
      <c r="J53" s="88">
        <v>3.1649734675185961E-3</v>
      </c>
      <c r="K53" s="4"/>
      <c r="L53" s="16"/>
      <c r="M53" s="16"/>
      <c r="N53" s="4"/>
      <c r="P53" s="4"/>
      <c r="R53" s="4"/>
    </row>
    <row r="54" spans="1:18" x14ac:dyDescent="0.3">
      <c r="A54" s="32" t="s">
        <v>24</v>
      </c>
      <c r="B54" s="18" t="s">
        <v>25</v>
      </c>
      <c r="C54" s="114">
        <v>1.2182175857282283E-2</v>
      </c>
      <c r="D54" s="113">
        <v>1.1928368018578384E-2</v>
      </c>
      <c r="E54" s="114">
        <v>1.1004906133442271E-2</v>
      </c>
      <c r="F54" s="142">
        <v>9.2766853313716521E-3</v>
      </c>
      <c r="H54" s="87">
        <v>9.8980499177811435E-3</v>
      </c>
      <c r="I54" s="94">
        <v>8.9361688872333436E-3</v>
      </c>
      <c r="J54" s="88">
        <v>9.4822910566837813E-3</v>
      </c>
      <c r="K54" s="4"/>
      <c r="L54" s="16"/>
      <c r="M54" s="16"/>
      <c r="N54" s="4"/>
      <c r="P54" s="4"/>
      <c r="R54" s="4"/>
    </row>
    <row r="55" spans="1:18" x14ac:dyDescent="0.3">
      <c r="A55" s="32" t="s">
        <v>26</v>
      </c>
      <c r="B55" s="18" t="s">
        <v>27</v>
      </c>
      <c r="C55" s="114">
        <v>2.7473475106681088E-2</v>
      </c>
      <c r="D55" s="113">
        <v>2.7668130738325605E-2</v>
      </c>
      <c r="E55" s="114">
        <v>2.7653548326601461E-2</v>
      </c>
      <c r="F55" s="142">
        <v>2.7122405506263797E-2</v>
      </c>
      <c r="H55" s="87">
        <v>2.637063553202949E-2</v>
      </c>
      <c r="I55" s="94">
        <v>2.6913881104036225E-2</v>
      </c>
      <c r="J55" s="88">
        <v>2.7127306412154325E-2</v>
      </c>
      <c r="K55" s="4"/>
      <c r="L55" s="16"/>
      <c r="M55" s="16"/>
      <c r="N55" s="4"/>
      <c r="P55" s="4"/>
      <c r="R55" s="4"/>
    </row>
    <row r="56" spans="1:18" x14ac:dyDescent="0.3">
      <c r="A56" s="32" t="s">
        <v>28</v>
      </c>
      <c r="B56" s="18" t="s">
        <v>29</v>
      </c>
      <c r="C56" s="114">
        <v>4.793355360860457E-3</v>
      </c>
      <c r="D56" s="113">
        <v>5.0029496737081913E-3</v>
      </c>
      <c r="E56" s="114">
        <v>5.0879047432473117E-3</v>
      </c>
      <c r="F56" s="142">
        <v>6.0835395752345083E-3</v>
      </c>
      <c r="H56" s="87">
        <v>5.9695038260039147E-3</v>
      </c>
      <c r="I56" s="94">
        <v>6.1711886485264237E-3</v>
      </c>
      <c r="J56" s="88">
        <v>7.0880840439636389E-3</v>
      </c>
      <c r="K56" s="4"/>
      <c r="L56" s="16"/>
      <c r="M56" s="16"/>
      <c r="N56" s="4"/>
      <c r="P56" s="4"/>
      <c r="R56" s="4"/>
    </row>
    <row r="57" spans="1:18" x14ac:dyDescent="0.3">
      <c r="A57" s="32" t="s">
        <v>30</v>
      </c>
      <c r="B57" s="18" t="s">
        <v>31</v>
      </c>
      <c r="C57" s="114">
        <v>2.1627470391247624E-2</v>
      </c>
      <c r="D57" s="113">
        <v>2.1831723365013739E-2</v>
      </c>
      <c r="E57" s="114">
        <v>2.1865179281540002E-2</v>
      </c>
      <c r="F57" s="142">
        <v>2.1586971865969515E-2</v>
      </c>
      <c r="H57" s="87">
        <v>2.1002810832791641E-2</v>
      </c>
      <c r="I57" s="94">
        <v>1.9241767663141583E-2</v>
      </c>
      <c r="J57" s="88">
        <v>2.0825348618011209E-2</v>
      </c>
      <c r="K57" s="4"/>
      <c r="L57" s="16"/>
      <c r="M57" s="16"/>
      <c r="N57" s="4"/>
      <c r="P57" s="4"/>
      <c r="R57" s="4"/>
    </row>
    <row r="58" spans="1:18" x14ac:dyDescent="0.3">
      <c r="A58" s="32" t="s">
        <v>32</v>
      </c>
      <c r="B58" s="18" t="s">
        <v>33</v>
      </c>
      <c r="C58" s="114">
        <v>0.16469285215149249</v>
      </c>
      <c r="D58" s="113">
        <v>0.16639174166464238</v>
      </c>
      <c r="E58" s="114">
        <v>0.16858493844799899</v>
      </c>
      <c r="F58" s="142">
        <v>0.17840498546301228</v>
      </c>
      <c r="H58" s="87">
        <v>0.1752595703607091</v>
      </c>
      <c r="I58" s="94">
        <v>0.16266927754974975</v>
      </c>
      <c r="J58" s="88">
        <v>0.16314236471188584</v>
      </c>
      <c r="K58" s="4"/>
      <c r="L58" s="16"/>
      <c r="M58" s="16"/>
      <c r="N58" s="4"/>
      <c r="P58" s="4"/>
      <c r="R58" s="4"/>
    </row>
    <row r="59" spans="1:18" x14ac:dyDescent="0.3">
      <c r="A59" s="32" t="s">
        <v>34</v>
      </c>
      <c r="B59" s="18" t="s">
        <v>35</v>
      </c>
      <c r="C59" s="114">
        <v>0.27980975730838376</v>
      </c>
      <c r="D59" s="113">
        <v>0.27758065436080132</v>
      </c>
      <c r="E59" s="114">
        <v>0.27892814392940213</v>
      </c>
      <c r="F59" s="142">
        <v>0.26605653743609442</v>
      </c>
      <c r="H59" s="87">
        <v>0.26289896932785889</v>
      </c>
      <c r="I59" s="94">
        <v>0.24894569718736168</v>
      </c>
      <c r="J59" s="88">
        <v>0.25308656624002651</v>
      </c>
      <c r="K59" s="4"/>
      <c r="L59" s="16"/>
      <c r="M59" s="16"/>
      <c r="N59" s="4"/>
      <c r="P59" s="4"/>
      <c r="R59" s="4"/>
    </row>
    <row r="60" spans="1:18" x14ac:dyDescent="0.3">
      <c r="A60" s="32" t="s">
        <v>36</v>
      </c>
      <c r="B60" s="18" t="s">
        <v>37</v>
      </c>
      <c r="C60" s="114">
        <v>8.8259867324870026E-3</v>
      </c>
      <c r="D60" s="113">
        <v>9.1117403953822652E-3</v>
      </c>
      <c r="E60" s="114">
        <v>8.5295934668142941E-3</v>
      </c>
      <c r="F60" s="142">
        <v>7.9399599691833481E-3</v>
      </c>
      <c r="H60" s="87">
        <v>7.7695555547348284E-3</v>
      </c>
      <c r="I60" s="94">
        <v>8.3407788545132398E-3</v>
      </c>
      <c r="J60" s="88">
        <v>8.1560055209188177E-3</v>
      </c>
      <c r="K60" s="4"/>
      <c r="L60" s="16"/>
      <c r="M60" s="16"/>
      <c r="N60" s="4"/>
      <c r="P60" s="4"/>
      <c r="R60" s="4"/>
    </row>
    <row r="61" spans="1:18" x14ac:dyDescent="0.3">
      <c r="A61" s="32" t="s">
        <v>38</v>
      </c>
      <c r="B61" s="18" t="s">
        <v>39</v>
      </c>
      <c r="C61" s="114">
        <v>9.0495484672626463E-3</v>
      </c>
      <c r="D61" s="113">
        <v>9.1805731269508986E-3</v>
      </c>
      <c r="E61" s="114">
        <v>9.1328924320311158E-3</v>
      </c>
      <c r="F61" s="142">
        <v>8.8573988054603849E-3</v>
      </c>
      <c r="H61" s="87">
        <v>9.4009863993318905E-3</v>
      </c>
      <c r="I61" s="94">
        <v>1.00890074852536E-2</v>
      </c>
      <c r="J61" s="88">
        <v>1.0814096824382551E-2</v>
      </c>
      <c r="K61" s="4"/>
      <c r="L61" s="16"/>
      <c r="M61" s="16"/>
      <c r="N61" s="4"/>
      <c r="P61" s="4"/>
      <c r="R61" s="4"/>
    </row>
    <row r="62" spans="1:18" x14ac:dyDescent="0.3">
      <c r="A62" s="32" t="s">
        <v>40</v>
      </c>
      <c r="B62" s="18" t="s">
        <v>41</v>
      </c>
      <c r="C62" s="114">
        <v>2.3047345987324681E-2</v>
      </c>
      <c r="D62" s="113">
        <v>2.2488487844624819E-2</v>
      </c>
      <c r="E62" s="114">
        <v>2.3524638479154543E-2</v>
      </c>
      <c r="F62" s="142">
        <v>2.3429297923082924E-2</v>
      </c>
      <c r="H62" s="87">
        <v>2.7161271872089665E-2</v>
      </c>
      <c r="I62" s="94">
        <v>2.6733594832853525E-2</v>
      </c>
      <c r="J62" s="88">
        <v>2.7890191268990974E-2</v>
      </c>
      <c r="K62" s="4"/>
      <c r="L62" s="16"/>
      <c r="M62" s="16"/>
      <c r="N62" s="4"/>
      <c r="P62" s="4"/>
      <c r="R62" s="4"/>
    </row>
    <row r="63" spans="1:18" x14ac:dyDescent="0.3">
      <c r="A63" s="32" t="s">
        <v>42</v>
      </c>
      <c r="B63" s="18" t="s">
        <v>43</v>
      </c>
      <c r="C63" s="114">
        <v>9.5064929905242831E-2</v>
      </c>
      <c r="D63" s="113">
        <v>9.4715747634698005E-2</v>
      </c>
      <c r="E63" s="114">
        <v>9.438288432632122E-2</v>
      </c>
      <c r="F63" s="142">
        <v>9.5001878505161425E-2</v>
      </c>
      <c r="H63" s="87">
        <v>9.3409302864373031E-2</v>
      </c>
      <c r="I63" s="94">
        <v>9.2053140674381986E-2</v>
      </c>
      <c r="J63" s="88">
        <v>8.7187587696160515E-2</v>
      </c>
      <c r="K63" s="4"/>
      <c r="L63" s="16"/>
      <c r="M63" s="16"/>
      <c r="N63" s="4"/>
      <c r="P63" s="4"/>
      <c r="R63" s="4"/>
    </row>
    <row r="64" spans="1:18" x14ac:dyDescent="0.3">
      <c r="A64" s="32" t="s">
        <v>44</v>
      </c>
      <c r="B64" s="18" t="s">
        <v>45</v>
      </c>
      <c r="C64" s="114">
        <v>3.0556432995088568E-3</v>
      </c>
      <c r="D64" s="113">
        <v>3.1593759074251826E-3</v>
      </c>
      <c r="E64" s="114">
        <v>3.1223596868270235E-3</v>
      </c>
      <c r="F64" s="142">
        <v>3.1560471452972217E-3</v>
      </c>
      <c r="H64" s="87">
        <v>3.1267485302009356E-3</v>
      </c>
      <c r="I64" s="94">
        <v>3.4189415792930497E-3</v>
      </c>
      <c r="J64" s="88">
        <v>3.0615530801408933E-3</v>
      </c>
      <c r="K64" s="4"/>
      <c r="L64" s="16"/>
      <c r="M64" s="16"/>
      <c r="N64" s="4"/>
      <c r="P64" s="4"/>
      <c r="R64" s="4"/>
    </row>
    <row r="65" spans="1:18" x14ac:dyDescent="0.3">
      <c r="A65" s="32" t="s">
        <v>46</v>
      </c>
      <c r="B65" s="18" t="s">
        <v>47</v>
      </c>
      <c r="C65" s="114">
        <v>4.7130989279998521E-3</v>
      </c>
      <c r="D65" s="113">
        <v>4.8730986384528515E-3</v>
      </c>
      <c r="E65" s="114">
        <v>4.8160039148482251E-3</v>
      </c>
      <c r="F65" s="142">
        <v>4.8679642743667756E-3</v>
      </c>
      <c r="H65" s="87">
        <v>4.7268139805196115E-3</v>
      </c>
      <c r="I65" s="94">
        <v>5.2936529240029959E-3</v>
      </c>
      <c r="J65" s="88">
        <v>4.9501774694240483E-3</v>
      </c>
      <c r="K65" s="4"/>
      <c r="L65" s="16"/>
      <c r="M65" s="16"/>
      <c r="N65" s="4"/>
      <c r="P65" s="4"/>
      <c r="R65" s="4"/>
    </row>
    <row r="66" spans="1:18" x14ac:dyDescent="0.3">
      <c r="A66" s="32" t="s">
        <v>48</v>
      </c>
      <c r="B66" s="18" t="s">
        <v>49</v>
      </c>
      <c r="C66" s="114">
        <v>2.9849827439426815E-3</v>
      </c>
      <c r="D66" s="113">
        <v>3.0863165758936075E-3</v>
      </c>
      <c r="E66" s="114">
        <v>3.0501563409115863E-3</v>
      </c>
      <c r="F66" s="142">
        <v>3.0830647900872443E-3</v>
      </c>
      <c r="H66" s="87">
        <v>3.2889918007103446E-3</v>
      </c>
      <c r="I66" s="94">
        <v>3.4006892192936368E-3</v>
      </c>
      <c r="J66" s="88">
        <v>3.5523712969723615E-3</v>
      </c>
      <c r="K66" s="4"/>
      <c r="L66" s="16"/>
      <c r="M66" s="16"/>
      <c r="N66" s="4"/>
      <c r="P66" s="4"/>
      <c r="R66" s="4"/>
    </row>
    <row r="67" spans="1:18" x14ac:dyDescent="0.3">
      <c r="A67" s="32" t="s">
        <v>50</v>
      </c>
      <c r="B67" s="18" t="s">
        <v>51</v>
      </c>
      <c r="C67" s="114">
        <v>1.2247597803612584E-3</v>
      </c>
      <c r="D67" s="113">
        <v>1.2424925693509208E-3</v>
      </c>
      <c r="E67" s="114">
        <v>1.2360394962889134E-3</v>
      </c>
      <c r="F67" s="142">
        <v>1.1987543748499473E-3</v>
      </c>
      <c r="H67" s="87">
        <v>1.4323514345857013E-3</v>
      </c>
      <c r="I67" s="94">
        <v>1.4514912863534846E-3</v>
      </c>
      <c r="J67" s="88">
        <v>1.5817726089433159E-3</v>
      </c>
      <c r="K67" s="4"/>
      <c r="L67" s="16"/>
      <c r="M67" s="16"/>
      <c r="N67" s="4"/>
      <c r="P67" s="4"/>
      <c r="R67" s="4"/>
    </row>
    <row r="68" spans="1:18" x14ac:dyDescent="0.3">
      <c r="A68" s="32" t="s">
        <v>52</v>
      </c>
      <c r="B68" s="18" t="s">
        <v>53</v>
      </c>
      <c r="C68" s="114">
        <v>7.4445424088411247E-2</v>
      </c>
      <c r="D68" s="113">
        <v>7.429008336184563E-2</v>
      </c>
      <c r="E68" s="114">
        <v>7.4309507136337369E-2</v>
      </c>
      <c r="F68" s="142">
        <v>7.4449344247009538E-2</v>
      </c>
      <c r="H68" s="87">
        <v>7.3800342223933349E-2</v>
      </c>
      <c r="I68" s="94">
        <v>7.977310245101428E-2</v>
      </c>
      <c r="J68" s="88">
        <v>7.9105751828849311E-2</v>
      </c>
      <c r="K68" s="4"/>
      <c r="L68" s="16"/>
      <c r="M68" s="16"/>
      <c r="N68" s="4"/>
      <c r="P68" s="4"/>
      <c r="R68" s="4"/>
    </row>
    <row r="69" spans="1:18" x14ac:dyDescent="0.3">
      <c r="A69" s="32" t="s">
        <v>54</v>
      </c>
      <c r="B69" s="18" t="s">
        <v>55</v>
      </c>
      <c r="C69" s="114">
        <v>3.5935137147894904E-2</v>
      </c>
      <c r="D69" s="113">
        <v>3.6341423534847164E-2</v>
      </c>
      <c r="E69" s="114">
        <v>3.5480605312149346E-2</v>
      </c>
      <c r="F69" s="142">
        <v>3.5481908054425158E-2</v>
      </c>
      <c r="H69" s="87">
        <v>3.6674301672290105E-2</v>
      </c>
      <c r="I69" s="94">
        <v>4.4359499798953338E-2</v>
      </c>
      <c r="J69" s="88">
        <v>4.4593852432801881E-2</v>
      </c>
      <c r="K69" s="4"/>
      <c r="L69" s="16"/>
      <c r="M69" s="16"/>
      <c r="N69" s="4"/>
      <c r="P69" s="4"/>
      <c r="R69" s="4"/>
    </row>
    <row r="70" spans="1:18" x14ac:dyDescent="0.3">
      <c r="A70" s="32" t="s">
        <v>56</v>
      </c>
      <c r="B70" s="18" t="s">
        <v>57</v>
      </c>
      <c r="C70" s="114">
        <v>1.7624001385744149E-2</v>
      </c>
      <c r="D70" s="113">
        <v>1.7773761112642929E-2</v>
      </c>
      <c r="E70" s="114">
        <v>1.6574089535084859E-2</v>
      </c>
      <c r="F70" s="142">
        <v>1.5226898492254899E-2</v>
      </c>
      <c r="H70" s="87">
        <v>1.4948815432615186E-2</v>
      </c>
      <c r="I70" s="94">
        <v>1.5965952621211345E-2</v>
      </c>
      <c r="J70" s="88">
        <v>1.6127512358770933E-2</v>
      </c>
      <c r="K70" s="4"/>
      <c r="L70" s="16"/>
      <c r="M70" s="16"/>
      <c r="N70" s="4"/>
      <c r="P70" s="4"/>
      <c r="R70" s="4"/>
    </row>
    <row r="71" spans="1:18" x14ac:dyDescent="0.3">
      <c r="A71" s="32" t="s">
        <v>58</v>
      </c>
      <c r="B71" s="18" t="s">
        <v>59</v>
      </c>
      <c r="C71" s="114">
        <v>1.1850518757286859E-2</v>
      </c>
      <c r="D71" s="113">
        <v>1.2288321375255153E-2</v>
      </c>
      <c r="E71" s="114">
        <v>1.2687256588441123E-2</v>
      </c>
      <c r="F71" s="142">
        <v>1.4750314853706939E-2</v>
      </c>
      <c r="H71" s="87">
        <v>1.4651027794752948E-2</v>
      </c>
      <c r="I71" s="94">
        <v>1.4286994058787687E-2</v>
      </c>
      <c r="J71" s="88">
        <v>1.380274071591819E-2</v>
      </c>
      <c r="K71" s="4"/>
      <c r="L71" s="16"/>
      <c r="M71" s="16"/>
      <c r="N71" s="4"/>
      <c r="P71" s="4"/>
      <c r="R71" s="4"/>
    </row>
    <row r="72" spans="1:18" x14ac:dyDescent="0.3">
      <c r="A72" s="32" t="s">
        <v>60</v>
      </c>
      <c r="B72" s="18" t="s">
        <v>61</v>
      </c>
      <c r="C72" s="114">
        <v>8.3782515108693726E-3</v>
      </c>
      <c r="D72" s="113">
        <v>8.662675376423663E-3</v>
      </c>
      <c r="E72" s="114">
        <v>8.5611808053122213E-3</v>
      </c>
      <c r="F72" s="142">
        <v>8.6535482619033276E-3</v>
      </c>
      <c r="H72" s="87">
        <v>9.879247168628159E-3</v>
      </c>
      <c r="I72" s="94">
        <v>1.0222878959278306E-2</v>
      </c>
      <c r="J72" s="88">
        <v>1.0679065971066427E-2</v>
      </c>
      <c r="K72" s="4"/>
      <c r="L72" s="16"/>
      <c r="M72" s="16"/>
      <c r="N72" s="4"/>
      <c r="P72" s="4"/>
      <c r="R72" s="4"/>
    </row>
    <row r="73" spans="1:18" x14ac:dyDescent="0.3">
      <c r="A73" s="32" t="s">
        <v>62</v>
      </c>
      <c r="B73" s="18" t="s">
        <v>63</v>
      </c>
      <c r="C73" s="114">
        <v>2.9297706820125397E-3</v>
      </c>
      <c r="D73" s="113">
        <v>3.0292301815852815E-3</v>
      </c>
      <c r="E73" s="114">
        <v>2.9937387883703648E-3</v>
      </c>
      <c r="F73" s="142">
        <v>3.0260385427930635E-3</v>
      </c>
      <c r="H73" s="87">
        <v>2.9653008699496238E-3</v>
      </c>
      <c r="I73" s="94">
        <v>3.5581830342972061E-3</v>
      </c>
      <c r="J73" s="88">
        <v>3.3343666961184624E-3</v>
      </c>
      <c r="K73" s="4"/>
      <c r="L73" s="16"/>
      <c r="M73" s="16"/>
      <c r="N73" s="4"/>
      <c r="P73" s="4"/>
      <c r="R73" s="4"/>
    </row>
    <row r="74" spans="1:18" x14ac:dyDescent="0.3">
      <c r="A74" s="32" t="s">
        <v>64</v>
      </c>
      <c r="B74" s="18" t="s">
        <v>65</v>
      </c>
      <c r="C74" s="114">
        <v>6.6851293613671189E-2</v>
      </c>
      <c r="D74" s="113">
        <v>6.5681758556915604E-2</v>
      </c>
      <c r="E74" s="114">
        <v>6.4345326939160022E-2</v>
      </c>
      <c r="F74" s="142">
        <v>6.5813406078253728E-2</v>
      </c>
      <c r="H74" s="87">
        <v>6.7743573465602183E-2</v>
      </c>
      <c r="I74" s="94">
        <v>7.1372384115019671E-2</v>
      </c>
      <c r="J74" s="88">
        <v>6.8888027005995209E-2</v>
      </c>
      <c r="K74" s="4"/>
      <c r="L74" s="16"/>
      <c r="M74" s="16"/>
      <c r="N74" s="4"/>
      <c r="P74" s="4"/>
      <c r="R74" s="4"/>
    </row>
    <row r="75" spans="1:18" x14ac:dyDescent="0.3">
      <c r="A75" s="32" t="s">
        <v>66</v>
      </c>
      <c r="B75" s="18" t="s">
        <v>67</v>
      </c>
      <c r="C75" s="114">
        <v>5.2757787249956063E-2</v>
      </c>
      <c r="D75" s="113">
        <v>5.3378480499879276E-2</v>
      </c>
      <c r="E75" s="114">
        <v>5.3795136576829203E-2</v>
      </c>
      <c r="F75" s="142">
        <v>5.4201062144712854E-2</v>
      </c>
      <c r="H75" s="87">
        <v>5.2959599537050241E-2</v>
      </c>
      <c r="I75" s="94">
        <v>6.000736040260965E-2</v>
      </c>
      <c r="J75" s="88">
        <v>6.0890004017983515E-2</v>
      </c>
      <c r="K75" s="4"/>
      <c r="L75" s="16"/>
      <c r="M75" s="16"/>
      <c r="N75" s="4"/>
      <c r="P75" s="4"/>
      <c r="R75" s="4"/>
    </row>
    <row r="76" spans="1:18" x14ac:dyDescent="0.3">
      <c r="A76" s="33" t="s">
        <v>68</v>
      </c>
      <c r="B76" s="27" t="s">
        <v>69</v>
      </c>
      <c r="C76" s="115">
        <v>6.0171528180698375E-2</v>
      </c>
      <c r="D76" s="115">
        <v>5.9604244000393297E-2</v>
      </c>
      <c r="E76" s="116">
        <v>5.9639892356539943E-2</v>
      </c>
      <c r="F76" s="143">
        <v>5.9756187014957406E-2</v>
      </c>
      <c r="H76" s="89">
        <v>5.8110377905320837E-2</v>
      </c>
      <c r="I76" s="95">
        <v>6.015294159591187E-2</v>
      </c>
      <c r="J76" s="90">
        <v>5.8224074843506647E-2</v>
      </c>
      <c r="K76" s="4"/>
      <c r="L76" s="16"/>
      <c r="M76" s="16"/>
      <c r="N76" s="4"/>
      <c r="P76" s="4"/>
      <c r="R76" s="4"/>
    </row>
    <row r="77" spans="1:18" x14ac:dyDescent="0.3">
      <c r="A77" s="33" t="s">
        <v>70</v>
      </c>
      <c r="B77" s="27" t="s">
        <v>71</v>
      </c>
      <c r="C77" s="115">
        <v>0.29429803033688395</v>
      </c>
      <c r="D77" s="115">
        <v>0.29626102992228526</v>
      </c>
      <c r="E77" s="116">
        <v>0.29627796131482281</v>
      </c>
      <c r="F77" s="143">
        <v>0.29895308549099775</v>
      </c>
      <c r="H77" s="89">
        <v>0.30173344718706946</v>
      </c>
      <c r="I77" s="95">
        <v>0.27744322849572839</v>
      </c>
      <c r="J77" s="90">
        <v>0.26495298745927126</v>
      </c>
      <c r="K77" s="4"/>
      <c r="L77" s="16"/>
      <c r="M77" s="16"/>
      <c r="N77" s="4"/>
      <c r="P77" s="4"/>
      <c r="R77" s="4"/>
    </row>
    <row r="78" spans="1:18" x14ac:dyDescent="0.3">
      <c r="A78" s="33" t="s">
        <v>150</v>
      </c>
      <c r="B78" s="27" t="s">
        <v>73</v>
      </c>
      <c r="C78" s="115">
        <v>3.7089495658013519E-2</v>
      </c>
      <c r="D78" s="115">
        <v>3.9196706732917981E-2</v>
      </c>
      <c r="E78" s="116">
        <v>3.6462271284251141E-2</v>
      </c>
      <c r="F78" s="143">
        <v>3.7316594899965153E-2</v>
      </c>
      <c r="H78" s="89">
        <v>3.7128925706037506E-2</v>
      </c>
      <c r="I78" s="95">
        <v>4.1074015021481058E-2</v>
      </c>
      <c r="J78" s="90">
        <v>4.5504357737950238E-2</v>
      </c>
      <c r="K78" s="4"/>
      <c r="L78" s="16"/>
      <c r="M78" s="16"/>
      <c r="N78" s="4"/>
      <c r="P78" s="4"/>
      <c r="R78" s="4"/>
    </row>
    <row r="79" spans="1:18" x14ac:dyDescent="0.3">
      <c r="A79" s="357" t="s">
        <v>74</v>
      </c>
      <c r="B79" s="358" t="s">
        <v>75</v>
      </c>
      <c r="C79" s="422">
        <v>1</v>
      </c>
      <c r="D79" s="422">
        <v>1</v>
      </c>
      <c r="E79" s="422">
        <v>1</v>
      </c>
      <c r="F79" s="423">
        <v>1</v>
      </c>
      <c r="H79" s="364">
        <v>1</v>
      </c>
      <c r="I79" s="365">
        <v>1</v>
      </c>
      <c r="J79" s="366">
        <v>1</v>
      </c>
      <c r="K79" s="4"/>
      <c r="L79" s="16"/>
      <c r="M79" s="16"/>
      <c r="N79" s="4"/>
      <c r="P79" s="4"/>
      <c r="R79" s="4"/>
    </row>
    <row r="80" spans="1:18" x14ac:dyDescent="0.3">
      <c r="A80" s="34" t="s">
        <v>76</v>
      </c>
      <c r="B80" s="20" t="s">
        <v>77</v>
      </c>
      <c r="C80" s="63">
        <v>1.2942980303368838</v>
      </c>
      <c r="D80" s="63">
        <v>1.2962610299222854</v>
      </c>
      <c r="E80" s="63">
        <v>1.296277961314823</v>
      </c>
      <c r="F80" s="144">
        <v>1.2989530854909979</v>
      </c>
      <c r="H80" s="91">
        <v>1.3017334471870694</v>
      </c>
      <c r="I80" s="92">
        <v>1.2774432284957282</v>
      </c>
      <c r="J80" s="93">
        <v>1.2649529874592713</v>
      </c>
      <c r="K80" s="4"/>
      <c r="L80" s="16"/>
      <c r="M80" s="16"/>
      <c r="N80" s="4"/>
      <c r="P80" s="4"/>
      <c r="R80" s="4"/>
    </row>
    <row r="81" spans="1:18" ht="15" thickBot="1" x14ac:dyDescent="0.35">
      <c r="A81" s="35" t="s">
        <v>78</v>
      </c>
      <c r="B81" s="36"/>
      <c r="C81" s="132">
        <v>1.3915590541755958</v>
      </c>
      <c r="D81" s="132">
        <v>1.3950619806555966</v>
      </c>
      <c r="E81" s="133">
        <v>1.392380124955614</v>
      </c>
      <c r="F81" s="145">
        <v>1.3960258674059203</v>
      </c>
      <c r="H81" s="96">
        <v>1.3969727507984278</v>
      </c>
      <c r="I81" s="97">
        <v>1.3786701851131211</v>
      </c>
      <c r="J81" s="98">
        <v>1.3686814200407282</v>
      </c>
      <c r="K81" s="4"/>
      <c r="L81" s="16"/>
      <c r="M81" s="16"/>
      <c r="N81" s="4"/>
      <c r="P81" s="4"/>
      <c r="R81" s="4"/>
    </row>
    <row r="82" spans="1:18" x14ac:dyDescent="0.3">
      <c r="A82" s="6" t="s">
        <v>79</v>
      </c>
      <c r="B82" s="28"/>
      <c r="C82" s="29"/>
      <c r="D82" s="29"/>
      <c r="E82" s="29"/>
      <c r="F82" s="29"/>
      <c r="G82" s="29"/>
      <c r="H82" s="29"/>
      <c r="I82" s="29"/>
      <c r="J82" s="29"/>
      <c r="K82" s="4"/>
      <c r="L82" s="16"/>
      <c r="M82" s="16"/>
    </row>
    <row r="83" spans="1:18" ht="15" thickBot="1" x14ac:dyDescent="0.35"/>
    <row r="84" spans="1:18" ht="18" customHeight="1" thickBot="1" x14ac:dyDescent="0.35">
      <c r="A84" s="770" t="s">
        <v>252</v>
      </c>
      <c r="B84" s="771"/>
      <c r="C84" s="771"/>
      <c r="D84" s="771"/>
      <c r="E84" s="771"/>
      <c r="F84" s="771"/>
      <c r="G84" s="771"/>
      <c r="H84" s="771"/>
      <c r="I84" s="771"/>
      <c r="J84" s="771"/>
      <c r="K84" s="771"/>
      <c r="L84" s="771"/>
      <c r="M84" s="771"/>
      <c r="N84" s="771"/>
      <c r="O84" s="772"/>
      <c r="R84" s="16"/>
    </row>
    <row r="85" spans="1:18" ht="15" thickBot="1" x14ac:dyDescent="0.35">
      <c r="A85" s="6"/>
      <c r="B85" s="6"/>
      <c r="C85" s="763" t="s">
        <v>146</v>
      </c>
      <c r="D85" s="761"/>
      <c r="E85" s="761"/>
      <c r="F85" s="762"/>
      <c r="G85" s="6"/>
      <c r="H85" s="763" t="s">
        <v>146</v>
      </c>
      <c r="I85" s="761"/>
      <c r="J85" s="762"/>
      <c r="K85" s="6"/>
      <c r="L85" s="763" t="s">
        <v>147</v>
      </c>
      <c r="M85" s="761"/>
      <c r="N85" s="761"/>
      <c r="O85" s="762"/>
      <c r="R85" s="16"/>
    </row>
    <row r="86" spans="1:18" ht="40.799999999999997" x14ac:dyDescent="0.3">
      <c r="A86" s="413"/>
      <c r="B86" s="414"/>
      <c r="C86" s="419">
        <v>2020</v>
      </c>
      <c r="D86" s="420">
        <v>2021</v>
      </c>
      <c r="E86" s="420">
        <v>2022</v>
      </c>
      <c r="F86" s="421">
        <v>2025</v>
      </c>
      <c r="H86" s="417" t="s">
        <v>3</v>
      </c>
      <c r="I86" s="417" t="s">
        <v>4</v>
      </c>
      <c r="J86" s="418" t="s">
        <v>5</v>
      </c>
      <c r="L86" s="417" t="s">
        <v>137</v>
      </c>
      <c r="M86" s="417" t="s">
        <v>7</v>
      </c>
      <c r="N86" s="417" t="s">
        <v>8</v>
      </c>
      <c r="O86" s="418" t="s">
        <v>9</v>
      </c>
      <c r="R86" s="16"/>
    </row>
    <row r="87" spans="1:18" x14ac:dyDescent="0.3">
      <c r="A87" s="415" t="s">
        <v>10</v>
      </c>
      <c r="B87" s="416" t="s">
        <v>11</v>
      </c>
      <c r="C87" s="411" t="s">
        <v>138</v>
      </c>
      <c r="D87" s="412" t="s">
        <v>138</v>
      </c>
      <c r="E87" s="412" t="s">
        <v>138</v>
      </c>
      <c r="F87" s="311" t="s">
        <v>138</v>
      </c>
      <c r="H87" s="411" t="s">
        <v>138</v>
      </c>
      <c r="I87" s="411" t="s">
        <v>138</v>
      </c>
      <c r="J87" s="292" t="s">
        <v>138</v>
      </c>
      <c r="L87" s="417" t="s">
        <v>13</v>
      </c>
      <c r="M87" s="417" t="s">
        <v>13</v>
      </c>
      <c r="N87" s="417" t="s">
        <v>13</v>
      </c>
      <c r="O87" s="418" t="s">
        <v>13</v>
      </c>
      <c r="R87" s="16"/>
    </row>
    <row r="88" spans="1:18" x14ac:dyDescent="0.3">
      <c r="A88" s="32" t="s">
        <v>87</v>
      </c>
      <c r="B88" s="18"/>
      <c r="C88" s="99">
        <v>242.14056358457503</v>
      </c>
      <c r="D88" s="100">
        <v>247.54701180983653</v>
      </c>
      <c r="E88" s="99">
        <v>253.3964075893816</v>
      </c>
      <c r="F88" s="140">
        <v>274.16173583789214</v>
      </c>
      <c r="H88" s="158">
        <v>308.71480009972163</v>
      </c>
      <c r="I88" s="159">
        <v>345.709325172967</v>
      </c>
      <c r="J88" s="160">
        <v>402.5424999672976</v>
      </c>
      <c r="L88" s="87">
        <v>2.3629434008431982E-2</v>
      </c>
      <c r="M88" s="87">
        <v>2.4023968343615421E-2</v>
      </c>
      <c r="N88" s="94">
        <v>4.7468208485492935E-2</v>
      </c>
      <c r="O88" s="88">
        <v>7.9843900859195349E-2</v>
      </c>
      <c r="R88" s="16"/>
    </row>
    <row r="89" spans="1:18" x14ac:dyDescent="0.3">
      <c r="A89" s="32" t="s">
        <v>88</v>
      </c>
      <c r="B89" s="18"/>
      <c r="C89" s="99">
        <v>256.26590388169393</v>
      </c>
      <c r="D89" s="100">
        <v>285.00078310356292</v>
      </c>
      <c r="E89" s="99">
        <v>384.40402531031924</v>
      </c>
      <c r="F89" s="140">
        <v>707.20474280731321</v>
      </c>
      <c r="H89" s="158">
        <v>713.15995478788591</v>
      </c>
      <c r="I89" s="159">
        <v>774.21845407361161</v>
      </c>
      <c r="J89" s="160">
        <v>890.43543714261125</v>
      </c>
      <c r="L89" s="195">
        <v>0.34878234762827098</v>
      </c>
      <c r="M89" s="87">
        <v>1.6785107268562083E-3</v>
      </c>
      <c r="N89" s="94">
        <v>1.8271692760535752E-2</v>
      </c>
      <c r="O89" s="88">
        <v>4.7156165642614045E-2</v>
      </c>
      <c r="R89" s="16"/>
    </row>
    <row r="90" spans="1:18" x14ac:dyDescent="0.3">
      <c r="A90" s="32" t="s">
        <v>89</v>
      </c>
      <c r="B90" s="18"/>
      <c r="C90" s="99">
        <v>1613.6845222445659</v>
      </c>
      <c r="D90" s="100">
        <v>1639.6286502114287</v>
      </c>
      <c r="E90" s="99">
        <v>1708.208933299052</v>
      </c>
      <c r="F90" s="140">
        <v>1913.5915746838118</v>
      </c>
      <c r="H90" s="158">
        <v>2032.5742932150015</v>
      </c>
      <c r="I90" s="159">
        <v>2392.6954058245979</v>
      </c>
      <c r="J90" s="160">
        <v>2803.1368741581846</v>
      </c>
      <c r="L90" s="195">
        <v>4.1826716725631652E-2</v>
      </c>
      <c r="M90" s="87">
        <v>1.2137313056409971E-2</v>
      </c>
      <c r="N90" s="94">
        <v>4.5701264319169876E-2</v>
      </c>
      <c r="O90" s="88">
        <v>7.9341835806450822E-2</v>
      </c>
      <c r="R90" s="16"/>
    </row>
    <row r="91" spans="1:18" x14ac:dyDescent="0.3">
      <c r="A91" s="32" t="s">
        <v>90</v>
      </c>
      <c r="B91" s="18"/>
      <c r="C91" s="99">
        <v>12781.93157699033</v>
      </c>
      <c r="D91" s="100">
        <v>13705.275971776389</v>
      </c>
      <c r="E91" s="99">
        <v>15475.565299781894</v>
      </c>
      <c r="F91" s="140">
        <v>20606.161385273161</v>
      </c>
      <c r="H91" s="158">
        <v>21439.399512573491</v>
      </c>
      <c r="I91" s="159">
        <v>24404.826138414835</v>
      </c>
      <c r="J91" s="160">
        <v>28881.775823469747</v>
      </c>
      <c r="L91" s="195">
        <v>0.12916845539273392</v>
      </c>
      <c r="M91" s="87">
        <v>7.9595502368736692E-3</v>
      </c>
      <c r="N91" s="94">
        <v>3.4417178521421343E-2</v>
      </c>
      <c r="O91" s="88">
        <v>6.9856080138473775E-2</v>
      </c>
      <c r="R91" s="16"/>
    </row>
    <row r="92" spans="1:18" x14ac:dyDescent="0.3">
      <c r="A92" s="32" t="s">
        <v>91</v>
      </c>
      <c r="B92" s="18"/>
      <c r="C92" s="99">
        <v>1942.9893646875162</v>
      </c>
      <c r="D92" s="100">
        <v>2108.4122529643564</v>
      </c>
      <c r="E92" s="99">
        <v>2357.0838021558211</v>
      </c>
      <c r="F92" s="140">
        <v>3045.8454481668036</v>
      </c>
      <c r="H92" s="158">
        <v>3236.0559941612037</v>
      </c>
      <c r="I92" s="159">
        <v>3641.2343771548117</v>
      </c>
      <c r="J92" s="160">
        <v>4326.5424168819145</v>
      </c>
      <c r="L92" s="195">
        <v>0.11794256499972477</v>
      </c>
      <c r="M92" s="87">
        <v>1.2189045961645384E-2</v>
      </c>
      <c r="N92" s="94">
        <v>3.6354062862933967E-2</v>
      </c>
      <c r="O92" s="88">
        <v>7.2720599893401738E-2</v>
      </c>
      <c r="R92" s="16"/>
    </row>
    <row r="93" spans="1:18" x14ac:dyDescent="0.3">
      <c r="A93" s="32" t="s">
        <v>92</v>
      </c>
      <c r="B93" s="18"/>
      <c r="C93" s="99">
        <v>6445.6607579921392</v>
      </c>
      <c r="D93" s="100">
        <v>6826.4612644257268</v>
      </c>
      <c r="E93" s="99">
        <v>7653.7420722901588</v>
      </c>
      <c r="F93" s="140">
        <v>9976.6046628413005</v>
      </c>
      <c r="H93" s="158">
        <v>10043.236364388606</v>
      </c>
      <c r="I93" s="159">
        <v>11894.297989820445</v>
      </c>
      <c r="J93" s="160">
        <v>14685.182950603232</v>
      </c>
      <c r="L93" s="195">
        <v>0.12118735840128236</v>
      </c>
      <c r="M93" s="87">
        <v>1.3322048131678699E-3</v>
      </c>
      <c r="N93" s="94">
        <v>3.5788799216135425E-2</v>
      </c>
      <c r="O93" s="88">
        <v>8.0386925063182346E-2</v>
      </c>
      <c r="R93" s="16"/>
    </row>
    <row r="94" spans="1:18" x14ac:dyDescent="0.3">
      <c r="A94" s="32" t="s">
        <v>93</v>
      </c>
      <c r="B94" s="18"/>
      <c r="C94" s="99">
        <v>12240.345091800462</v>
      </c>
      <c r="D94" s="100">
        <v>13218.286674342004</v>
      </c>
      <c r="E94" s="99">
        <v>15088.207588756182</v>
      </c>
      <c r="F94" s="140">
        <v>20550.423273075379</v>
      </c>
      <c r="H94" s="158">
        <v>20589.503395444972</v>
      </c>
      <c r="I94" s="159">
        <v>24140.496465764827</v>
      </c>
      <c r="J94" s="160">
        <v>27563.006965861019</v>
      </c>
      <c r="L94" s="195">
        <v>0.14146469663454031</v>
      </c>
      <c r="M94" s="87">
        <v>3.8004501149635495E-4</v>
      </c>
      <c r="N94" s="94">
        <v>3.2725938677740318E-2</v>
      </c>
      <c r="O94" s="88">
        <v>6.0476782363706016E-2</v>
      </c>
      <c r="R94" s="16"/>
    </row>
    <row r="95" spans="1:18" x14ac:dyDescent="0.3">
      <c r="A95" s="32" t="s">
        <v>94</v>
      </c>
      <c r="B95" s="18"/>
      <c r="C95" s="99">
        <v>7325.7439359118243</v>
      </c>
      <c r="D95" s="100">
        <v>7542.4802167733415</v>
      </c>
      <c r="E95" s="99">
        <v>7969.922931479744</v>
      </c>
      <c r="F95" s="140">
        <v>9495.2011356583243</v>
      </c>
      <c r="H95" s="158">
        <v>10213.991695834238</v>
      </c>
      <c r="I95" s="159">
        <v>11503.899963199639</v>
      </c>
      <c r="J95" s="160">
        <v>14299.056605797579</v>
      </c>
      <c r="L95" s="195">
        <v>5.6671373662450453E-2</v>
      </c>
      <c r="M95" s="87">
        <v>1.4701415777208293E-2</v>
      </c>
      <c r="N95" s="94">
        <v>3.9125937998645499E-2</v>
      </c>
      <c r="O95" s="88">
        <v>8.53270902410177E-2</v>
      </c>
      <c r="R95" s="16"/>
    </row>
    <row r="96" spans="1:18" x14ac:dyDescent="0.3">
      <c r="A96" s="32" t="s">
        <v>95</v>
      </c>
      <c r="B96" s="18"/>
      <c r="C96" s="99">
        <v>4306.8381010104104</v>
      </c>
      <c r="D96" s="100">
        <v>5244.1872173028187</v>
      </c>
      <c r="E96" s="99">
        <v>7440.8313722730254</v>
      </c>
      <c r="F96" s="140">
        <v>14442.157307161315</v>
      </c>
      <c r="H96" s="158">
        <v>15016.665076236317</v>
      </c>
      <c r="I96" s="159">
        <v>16152.781642662627</v>
      </c>
      <c r="J96" s="160">
        <v>18596.687215034053</v>
      </c>
      <c r="L96" s="195">
        <v>0.41887218437254448</v>
      </c>
      <c r="M96" s="87">
        <v>7.8323272846383407E-3</v>
      </c>
      <c r="N96" s="94">
        <v>2.2640645915226187E-2</v>
      </c>
      <c r="O96" s="88">
        <v>5.1866691906304663E-2</v>
      </c>
      <c r="R96" s="16"/>
    </row>
    <row r="97" spans="1:18" x14ac:dyDescent="0.3">
      <c r="A97" s="32" t="s">
        <v>96</v>
      </c>
      <c r="B97" s="18"/>
      <c r="C97" s="99">
        <v>6507.020893284971</v>
      </c>
      <c r="D97" s="100">
        <v>6857.6633947556966</v>
      </c>
      <c r="E97" s="99">
        <v>7388.3046723498064</v>
      </c>
      <c r="F97" s="140">
        <v>9068.2935635585472</v>
      </c>
      <c r="H97" s="158">
        <v>9455.5161799688813</v>
      </c>
      <c r="I97" s="159">
        <v>11020.152056006616</v>
      </c>
      <c r="J97" s="160">
        <v>13212.312823124214</v>
      </c>
      <c r="L97" s="195">
        <v>7.7379312317940707E-2</v>
      </c>
      <c r="M97" s="87">
        <v>8.3979038615842327E-3</v>
      </c>
      <c r="N97" s="94">
        <v>3.9758317600058657E-2</v>
      </c>
      <c r="O97" s="88">
        <v>7.8178470409804968E-2</v>
      </c>
      <c r="R97" s="16"/>
    </row>
    <row r="98" spans="1:18" x14ac:dyDescent="0.3">
      <c r="A98" s="32" t="s">
        <v>97</v>
      </c>
      <c r="B98" s="18"/>
      <c r="C98" s="99">
        <v>2631.9275739626592</v>
      </c>
      <c r="D98" s="100">
        <v>2706.4784101182031</v>
      </c>
      <c r="E98" s="99">
        <v>2880.6668394344151</v>
      </c>
      <c r="F98" s="140">
        <v>3309.7631536127406</v>
      </c>
      <c r="H98" s="158">
        <v>3358.4409415360269</v>
      </c>
      <c r="I98" s="159">
        <v>4110.290640040741</v>
      </c>
      <c r="J98" s="160">
        <v>4800.6863190246604</v>
      </c>
      <c r="L98" s="195">
        <v>6.4359807440179884E-2</v>
      </c>
      <c r="M98" s="87">
        <v>2.9243132397402949E-3</v>
      </c>
      <c r="N98" s="94">
        <v>4.4275581794624985E-2</v>
      </c>
      <c r="O98" s="88">
        <v>7.7212247621915031E-2</v>
      </c>
      <c r="R98" s="16"/>
    </row>
    <row r="99" spans="1:18" x14ac:dyDescent="0.3">
      <c r="A99" s="32" t="s">
        <v>98</v>
      </c>
      <c r="B99" s="18"/>
      <c r="C99" s="99">
        <v>2610.0933670848617</v>
      </c>
      <c r="D99" s="100">
        <v>2762.9690823203227</v>
      </c>
      <c r="E99" s="99">
        <v>3102.8234784556985</v>
      </c>
      <c r="F99" s="140">
        <v>4064.1952488680272</v>
      </c>
      <c r="H99" s="158">
        <v>4097.512414035803</v>
      </c>
      <c r="I99" s="159">
        <v>4838.0611700285108</v>
      </c>
      <c r="J99" s="160">
        <v>5650.6987226893771</v>
      </c>
      <c r="L99" s="195">
        <v>0.1230033293930195</v>
      </c>
      <c r="M99" s="87">
        <v>1.6341955744940684E-3</v>
      </c>
      <c r="N99" s="94">
        <v>3.5474380774895398E-2</v>
      </c>
      <c r="O99" s="88">
        <v>6.8133454918611669E-2</v>
      </c>
      <c r="R99" s="16"/>
    </row>
    <row r="100" spans="1:18" x14ac:dyDescent="0.3">
      <c r="A100" s="32" t="s">
        <v>151</v>
      </c>
      <c r="B100" s="18"/>
      <c r="C100" s="99">
        <v>1729.9291104985564</v>
      </c>
      <c r="D100" s="100">
        <v>1675.2348317540077</v>
      </c>
      <c r="E100" s="99">
        <v>1259.3577181145904</v>
      </c>
      <c r="F100" s="140">
        <v>1030.2548089392549</v>
      </c>
      <c r="H100" s="158">
        <v>1059.1129456752992</v>
      </c>
      <c r="I100" s="159">
        <v>1243.0183759266329</v>
      </c>
      <c r="J100" s="160">
        <v>1478.4423428684058</v>
      </c>
      <c r="L100" s="195">
        <v>-0.24825003978933802</v>
      </c>
      <c r="M100" s="87">
        <v>5.5404025967282777E-3</v>
      </c>
      <c r="N100" s="94">
        <v>3.8261092584942258E-2</v>
      </c>
      <c r="O100" s="88">
        <v>7.4909616862500306E-2</v>
      </c>
      <c r="R100" s="16"/>
    </row>
    <row r="101" spans="1:18" x14ac:dyDescent="0.3">
      <c r="A101" s="357" t="s">
        <v>74</v>
      </c>
      <c r="B101" s="358" t="s">
        <v>75</v>
      </c>
      <c r="C101" s="371">
        <v>60634.570762934563</v>
      </c>
      <c r="D101" s="371">
        <v>64819.625761657691</v>
      </c>
      <c r="E101" s="371">
        <v>72962.515141290089</v>
      </c>
      <c r="F101" s="424">
        <v>98483.858040483872</v>
      </c>
      <c r="H101" s="381">
        <v>101563.88356795744</v>
      </c>
      <c r="I101" s="372">
        <v>116461.68200409085</v>
      </c>
      <c r="J101" s="373">
        <v>137590.50699662228</v>
      </c>
      <c r="L101" s="364">
        <v>0.12562382586986653</v>
      </c>
      <c r="M101" s="364">
        <v>6.1780737104484285E-3</v>
      </c>
      <c r="N101" s="365">
        <v>3.4102530660047536E-2</v>
      </c>
      <c r="O101" s="366">
        <v>6.9164877328889096E-2</v>
      </c>
      <c r="R101" s="16"/>
    </row>
    <row r="102" spans="1:18" x14ac:dyDescent="0.3">
      <c r="A102" s="6" t="s">
        <v>79</v>
      </c>
      <c r="B102" s="9"/>
      <c r="C102" s="9"/>
      <c r="D102" s="9"/>
      <c r="E102" s="9"/>
      <c r="F102" s="9"/>
      <c r="G102" s="9"/>
      <c r="H102" s="9"/>
      <c r="I102" s="9"/>
      <c r="J102" s="2"/>
    </row>
    <row r="103" spans="1:18" x14ac:dyDescent="0.3">
      <c r="A103" s="2"/>
      <c r="B103" s="9"/>
      <c r="C103" s="9"/>
      <c r="D103" s="9"/>
      <c r="E103" s="9"/>
      <c r="F103" s="9"/>
      <c r="G103" s="9"/>
      <c r="H103" s="9"/>
      <c r="I103" s="9"/>
      <c r="J103" s="2"/>
    </row>
    <row r="104" spans="1:18" ht="15" thickBot="1" x14ac:dyDescent="0.35">
      <c r="A104" s="2"/>
      <c r="B104" s="9"/>
      <c r="C104" s="9"/>
      <c r="D104" s="9"/>
      <c r="E104" s="9"/>
      <c r="F104" s="9"/>
      <c r="G104" s="9"/>
      <c r="H104" s="9"/>
      <c r="I104" s="9"/>
      <c r="J104" s="2"/>
    </row>
    <row r="105" spans="1:18" ht="36" customHeight="1" thickBot="1" x14ac:dyDescent="0.35">
      <c r="A105" s="770" t="s">
        <v>251</v>
      </c>
      <c r="B105" s="771"/>
      <c r="C105" s="771"/>
      <c r="D105" s="771"/>
      <c r="E105" s="771"/>
      <c r="F105" s="771"/>
      <c r="G105" s="771"/>
      <c r="H105" s="771"/>
      <c r="I105" s="771"/>
      <c r="J105" s="772"/>
    </row>
    <row r="106" spans="1:18" ht="15" thickBot="1" x14ac:dyDescent="0.35">
      <c r="A106" s="6"/>
      <c r="B106" s="6"/>
      <c r="C106" s="763" t="s">
        <v>149</v>
      </c>
      <c r="D106" s="761"/>
      <c r="E106" s="761"/>
      <c r="F106" s="762"/>
      <c r="G106" s="6"/>
      <c r="H106" s="763" t="s">
        <v>149</v>
      </c>
      <c r="I106" s="761"/>
      <c r="J106" s="762"/>
      <c r="K106" s="6"/>
    </row>
    <row r="107" spans="1:18" ht="30.6" x14ac:dyDescent="0.3">
      <c r="A107" s="413"/>
      <c r="B107" s="414"/>
      <c r="C107" s="419">
        <v>2020</v>
      </c>
      <c r="D107" s="420">
        <v>2021</v>
      </c>
      <c r="E107" s="420">
        <v>2022</v>
      </c>
      <c r="F107" s="421">
        <v>2025</v>
      </c>
      <c r="H107" s="417" t="s">
        <v>3</v>
      </c>
      <c r="I107" s="417" t="s">
        <v>4</v>
      </c>
      <c r="J107" s="418" t="s">
        <v>5</v>
      </c>
    </row>
    <row r="108" spans="1:18" x14ac:dyDescent="0.3">
      <c r="A108" s="415" t="s">
        <v>10</v>
      </c>
      <c r="B108" s="416" t="s">
        <v>11</v>
      </c>
      <c r="C108" s="411" t="s">
        <v>138</v>
      </c>
      <c r="D108" s="412" t="s">
        <v>138</v>
      </c>
      <c r="E108" s="412" t="s">
        <v>138</v>
      </c>
      <c r="F108" s="311" t="s">
        <v>138</v>
      </c>
      <c r="H108" s="411" t="s">
        <v>138</v>
      </c>
      <c r="I108" s="411" t="s">
        <v>138</v>
      </c>
      <c r="J108" s="292" t="s">
        <v>138</v>
      </c>
    </row>
    <row r="109" spans="1:18" x14ac:dyDescent="0.3">
      <c r="A109" s="32" t="s">
        <v>87</v>
      </c>
      <c r="B109" s="18"/>
      <c r="C109" s="114">
        <v>3.9934407143951229E-3</v>
      </c>
      <c r="D109" s="113">
        <v>3.8190132834161829E-3</v>
      </c>
      <c r="E109" s="114">
        <v>3.4729670036550381E-3</v>
      </c>
      <c r="F109" s="142">
        <v>2.7838240833862556E-3</v>
      </c>
      <c r="H109" s="134">
        <v>3.0396120082702171E-3</v>
      </c>
      <c r="I109" s="135">
        <v>2.9684383672290045E-3</v>
      </c>
      <c r="J109" s="136">
        <v>2.9256560554514104E-3</v>
      </c>
    </row>
    <row r="110" spans="1:18" x14ac:dyDescent="0.3">
      <c r="A110" s="32" t="s">
        <v>88</v>
      </c>
      <c r="B110" s="18"/>
      <c r="C110" s="114">
        <v>4.226399241509058E-3</v>
      </c>
      <c r="D110" s="113">
        <v>4.3968285801512215E-3</v>
      </c>
      <c r="E110" s="114">
        <v>5.2685139015003863E-3</v>
      </c>
      <c r="F110" s="142">
        <v>7.1809203749573025E-3</v>
      </c>
      <c r="H110" s="87">
        <v>7.0217869751967804E-3</v>
      </c>
      <c r="I110" s="94">
        <v>6.6478385057706472E-3</v>
      </c>
      <c r="J110" s="88">
        <v>6.4716342470085573E-3</v>
      </c>
    </row>
    <row r="111" spans="1:18" x14ac:dyDescent="0.3">
      <c r="A111" s="32" t="s">
        <v>89</v>
      </c>
      <c r="B111" s="18"/>
      <c r="C111" s="114">
        <v>2.6613275264265556E-2</v>
      </c>
      <c r="D111" s="113">
        <v>2.5295250179943295E-2</v>
      </c>
      <c r="E111" s="114">
        <v>2.3412144304389013E-2</v>
      </c>
      <c r="F111" s="142">
        <v>1.9430509859770011E-2</v>
      </c>
      <c r="H111" s="87">
        <v>2.0012766564356365E-2</v>
      </c>
      <c r="I111" s="94">
        <v>2.0544915414673057E-2</v>
      </c>
      <c r="J111" s="88">
        <v>2.0373039792832504E-2</v>
      </c>
    </row>
    <row r="112" spans="1:18" x14ac:dyDescent="0.3">
      <c r="A112" s="32" t="s">
        <v>90</v>
      </c>
      <c r="B112" s="18"/>
      <c r="C112" s="114">
        <v>0.21080270571988322</v>
      </c>
      <c r="D112" s="113">
        <v>0.21143713513821885</v>
      </c>
      <c r="E112" s="114">
        <v>0.21210295820825048</v>
      </c>
      <c r="F112" s="142">
        <v>0.20923389675496426</v>
      </c>
      <c r="H112" s="87">
        <v>0.21109275029078783</v>
      </c>
      <c r="I112" s="94">
        <v>0.2095524100154898</v>
      </c>
      <c r="J112" s="88">
        <v>0.20991110835995952</v>
      </c>
    </row>
    <row r="113" spans="1:15" x14ac:dyDescent="0.3">
      <c r="A113" s="32" t="s">
        <v>91</v>
      </c>
      <c r="B113" s="18"/>
      <c r="C113" s="114">
        <v>3.20442503383771E-2</v>
      </c>
      <c r="D113" s="113">
        <v>3.2527374667620047E-2</v>
      </c>
      <c r="E113" s="114">
        <v>3.2305407750697561E-2</v>
      </c>
      <c r="F113" s="142">
        <v>3.0927357119932736E-2</v>
      </c>
      <c r="H113" s="87">
        <v>3.1862271119200807E-2</v>
      </c>
      <c r="I113" s="94">
        <v>3.1265514240356833E-2</v>
      </c>
      <c r="J113" s="88">
        <v>3.1445064861837652E-2</v>
      </c>
    </row>
    <row r="114" spans="1:15" x14ac:dyDescent="0.3">
      <c r="A114" s="32" t="s">
        <v>92</v>
      </c>
      <c r="B114" s="18"/>
      <c r="C114" s="114">
        <v>0.10630339551990893</v>
      </c>
      <c r="D114" s="113">
        <v>0.10531472812766124</v>
      </c>
      <c r="E114" s="114">
        <v>0.10489964685933426</v>
      </c>
      <c r="F114" s="142">
        <v>0.1013019276594567</v>
      </c>
      <c r="H114" s="87">
        <v>9.8885903251903245E-2</v>
      </c>
      <c r="I114" s="94">
        <v>0.10213057020250355</v>
      </c>
      <c r="J114" s="88">
        <v>0.10673107666478575</v>
      </c>
    </row>
    <row r="115" spans="1:15" x14ac:dyDescent="0.3">
      <c r="A115" s="32" t="s">
        <v>93</v>
      </c>
      <c r="B115" s="18"/>
      <c r="C115" s="114">
        <v>0.20187073047250609</v>
      </c>
      <c r="D115" s="113">
        <v>0.20392414363738776</v>
      </c>
      <c r="E115" s="114">
        <v>0.20679396207132175</v>
      </c>
      <c r="F115" s="142">
        <v>0.20866793484702531</v>
      </c>
      <c r="H115" s="87">
        <v>0.20272465636535375</v>
      </c>
      <c r="I115" s="94">
        <v>0.20728273926970128</v>
      </c>
      <c r="J115" s="88">
        <v>0.20032637111030971</v>
      </c>
    </row>
    <row r="116" spans="1:15" x14ac:dyDescent="0.3">
      <c r="A116" s="32" t="s">
        <v>94</v>
      </c>
      <c r="B116" s="18"/>
      <c r="C116" s="114">
        <v>0.12081794005854485</v>
      </c>
      <c r="D116" s="113">
        <v>0.11636105775289578</v>
      </c>
      <c r="E116" s="114">
        <v>0.10923311670446376</v>
      </c>
      <c r="F116" s="142">
        <v>9.6413781147313721E-2</v>
      </c>
      <c r="H116" s="87">
        <v>0.10056716361185569</v>
      </c>
      <c r="I116" s="94">
        <v>9.8778411622077997E-2</v>
      </c>
      <c r="J116" s="88">
        <v>0.10392473229383919</v>
      </c>
    </row>
    <row r="117" spans="1:15" x14ac:dyDescent="0.3">
      <c r="A117" s="32" t="s">
        <v>95</v>
      </c>
      <c r="B117" s="18"/>
      <c r="C117" s="114">
        <v>7.1029415180475661E-2</v>
      </c>
      <c r="D117" s="113">
        <v>8.0904311860511807E-2</v>
      </c>
      <c r="E117" s="114">
        <v>0.1019815635174314</v>
      </c>
      <c r="F117" s="142">
        <v>0.14664491820806372</v>
      </c>
      <c r="H117" s="87">
        <v>0.14785438040273943</v>
      </c>
      <c r="I117" s="94">
        <v>0.13869610471618676</v>
      </c>
      <c r="J117" s="88">
        <v>0.13515966777773836</v>
      </c>
    </row>
    <row r="118" spans="1:15" x14ac:dyDescent="0.3">
      <c r="A118" s="32" t="s">
        <v>96</v>
      </c>
      <c r="B118" s="18"/>
      <c r="C118" s="114">
        <v>0.10731536170554805</v>
      </c>
      <c r="D118" s="113">
        <v>0.10579609669409976</v>
      </c>
      <c r="E118" s="114">
        <v>0.10126165001360683</v>
      </c>
      <c r="F118" s="142">
        <v>9.2078983744024664E-2</v>
      </c>
      <c r="H118" s="87">
        <v>9.3099198728868002E-2</v>
      </c>
      <c r="I118" s="94">
        <v>9.4624702875401728E-2</v>
      </c>
      <c r="J118" s="88">
        <v>9.6026340127146739E-2</v>
      </c>
    </row>
    <row r="119" spans="1:15" x14ac:dyDescent="0.3">
      <c r="A119" s="32" t="s">
        <v>97</v>
      </c>
      <c r="B119" s="18"/>
      <c r="C119" s="114">
        <v>4.3406385843033558E-2</v>
      </c>
      <c r="D119" s="113">
        <v>4.1753996236725384E-2</v>
      </c>
      <c r="E119" s="114">
        <v>3.9481462965689655E-2</v>
      </c>
      <c r="F119" s="142">
        <v>3.3607163848639973E-2</v>
      </c>
      <c r="H119" s="87">
        <v>3.3067275723942358E-2</v>
      </c>
      <c r="I119" s="94">
        <v>3.5293072960223625E-2</v>
      </c>
      <c r="J119" s="88">
        <v>3.4891115846695096E-2</v>
      </c>
    </row>
    <row r="120" spans="1:15" x14ac:dyDescent="0.3">
      <c r="A120" s="32" t="s">
        <v>98</v>
      </c>
      <c r="B120" s="18"/>
      <c r="C120" s="114">
        <v>4.3046290824580079E-2</v>
      </c>
      <c r="D120" s="113">
        <v>4.262550191943075E-2</v>
      </c>
      <c r="E120" s="114">
        <v>4.252626807679475E-2</v>
      </c>
      <c r="F120" s="142">
        <v>4.1267628317295954E-2</v>
      </c>
      <c r="H120" s="87">
        <v>4.0344188013390757E-2</v>
      </c>
      <c r="I120" s="94">
        <v>4.1542085660917799E-2</v>
      </c>
      <c r="J120" s="88">
        <v>4.1068957779391686E-2</v>
      </c>
    </row>
    <row r="121" spans="1:15" x14ac:dyDescent="0.3">
      <c r="A121" s="32" t="s">
        <v>151</v>
      </c>
      <c r="B121" s="18"/>
      <c r="C121" s="114">
        <v>2.853040911697273E-2</v>
      </c>
      <c r="D121" s="113">
        <v>2.5844561921937969E-2</v>
      </c>
      <c r="E121" s="114">
        <v>1.7260338622865121E-2</v>
      </c>
      <c r="F121" s="142">
        <v>1.0461154035169366E-2</v>
      </c>
      <c r="H121" s="137">
        <v>1.0428046944134781E-2</v>
      </c>
      <c r="I121" s="138">
        <v>1.0673196149468033E-2</v>
      </c>
      <c r="J121" s="139">
        <v>1.0745235083003948E-2</v>
      </c>
    </row>
    <row r="122" spans="1:15" x14ac:dyDescent="0.3">
      <c r="A122" s="357" t="s">
        <v>74</v>
      </c>
      <c r="B122" s="358" t="s">
        <v>75</v>
      </c>
      <c r="C122" s="422">
        <v>1</v>
      </c>
      <c r="D122" s="422">
        <v>1</v>
      </c>
      <c r="E122" s="422">
        <v>1</v>
      </c>
      <c r="F122" s="423">
        <v>1</v>
      </c>
      <c r="H122" s="364">
        <v>1</v>
      </c>
      <c r="I122" s="365">
        <v>1</v>
      </c>
      <c r="J122" s="366">
        <v>1</v>
      </c>
    </row>
    <row r="123" spans="1:15" x14ac:dyDescent="0.3">
      <c r="A123" s="6" t="s">
        <v>79</v>
      </c>
      <c r="B123" s="9"/>
      <c r="C123" s="9"/>
      <c r="D123" s="9"/>
      <c r="E123" s="9"/>
      <c r="F123" s="9"/>
      <c r="G123" s="9"/>
      <c r="H123" s="9"/>
      <c r="I123" s="9"/>
      <c r="J123" s="2"/>
    </row>
    <row r="124" spans="1:15" ht="15" thickBot="1" x14ac:dyDescent="0.35">
      <c r="B124" s="9"/>
      <c r="C124" s="9"/>
      <c r="D124" s="9"/>
      <c r="E124" s="9"/>
      <c r="F124" s="9"/>
      <c r="G124" s="9"/>
      <c r="H124" s="9"/>
      <c r="I124" s="9"/>
      <c r="J124" s="2"/>
    </row>
    <row r="125" spans="1:15" ht="37.950000000000003" customHeight="1" thickBot="1" x14ac:dyDescent="0.35">
      <c r="A125" s="770" t="s">
        <v>250</v>
      </c>
      <c r="B125" s="771"/>
      <c r="C125" s="771"/>
      <c r="D125" s="771"/>
      <c r="E125" s="771"/>
      <c r="F125" s="771"/>
      <c r="G125" s="771"/>
      <c r="H125" s="771"/>
      <c r="I125" s="771"/>
      <c r="J125" s="771"/>
      <c r="K125" s="771"/>
      <c r="L125" s="771"/>
      <c r="M125" s="771"/>
      <c r="N125" s="771"/>
      <c r="O125" s="772"/>
    </row>
    <row r="126" spans="1:15" x14ac:dyDescent="0.3">
      <c r="A126" s="6"/>
      <c r="B126" s="9"/>
      <c r="C126" s="9"/>
      <c r="D126" s="9"/>
      <c r="E126" s="9"/>
      <c r="F126" s="9"/>
      <c r="G126" s="9"/>
      <c r="H126" s="9"/>
      <c r="I126" s="9"/>
      <c r="J126" s="2"/>
    </row>
    <row r="127" spans="1:15" ht="15" thickBot="1" x14ac:dyDescent="0.35">
      <c r="A127" s="6"/>
      <c r="B127" s="6"/>
      <c r="C127" s="763" t="s">
        <v>152</v>
      </c>
      <c r="D127" s="761"/>
      <c r="E127" s="761"/>
      <c r="F127" s="762"/>
      <c r="G127" s="6"/>
      <c r="H127" s="763" t="s">
        <v>152</v>
      </c>
      <c r="I127" s="761"/>
      <c r="J127" s="762"/>
      <c r="K127" s="6"/>
      <c r="L127" s="763" t="s">
        <v>153</v>
      </c>
      <c r="M127" s="761"/>
      <c r="N127" s="761"/>
      <c r="O127" s="762"/>
    </row>
    <row r="128" spans="1:15" ht="40.799999999999997" x14ac:dyDescent="0.3">
      <c r="A128" s="413"/>
      <c r="B128" s="414"/>
      <c r="C128" s="408">
        <v>2020</v>
      </c>
      <c r="D128" s="409">
        <v>2021</v>
      </c>
      <c r="E128" s="409">
        <v>2022</v>
      </c>
      <c r="F128" s="410">
        <v>2025</v>
      </c>
      <c r="H128" s="417" t="s">
        <v>3</v>
      </c>
      <c r="I128" s="417" t="s">
        <v>4</v>
      </c>
      <c r="J128" s="418" t="s">
        <v>5</v>
      </c>
      <c r="L128" s="417" t="s">
        <v>137</v>
      </c>
      <c r="M128" s="417" t="s">
        <v>7</v>
      </c>
      <c r="N128" s="417" t="s">
        <v>8</v>
      </c>
      <c r="O128" s="418" t="s">
        <v>9</v>
      </c>
    </row>
    <row r="129" spans="1:15" x14ac:dyDescent="0.3">
      <c r="A129" s="415" t="s">
        <v>10</v>
      </c>
      <c r="B129" s="416" t="s">
        <v>11</v>
      </c>
      <c r="C129" s="411" t="s">
        <v>138</v>
      </c>
      <c r="D129" s="412" t="s">
        <v>138</v>
      </c>
      <c r="E129" s="412" t="s">
        <v>138</v>
      </c>
      <c r="F129" s="311" t="s">
        <v>138</v>
      </c>
      <c r="H129" s="411" t="s">
        <v>138</v>
      </c>
      <c r="I129" s="411" t="s">
        <v>138</v>
      </c>
      <c r="J129" s="292" t="s">
        <v>138</v>
      </c>
      <c r="L129" s="417" t="s">
        <v>13</v>
      </c>
      <c r="M129" s="417" t="s">
        <v>13</v>
      </c>
      <c r="N129" s="417" t="s">
        <v>13</v>
      </c>
      <c r="O129" s="418" t="s">
        <v>13</v>
      </c>
    </row>
    <row r="130" spans="1:15" x14ac:dyDescent="0.3">
      <c r="A130" s="32" t="s">
        <v>14</v>
      </c>
      <c r="B130" s="18" t="s">
        <v>15</v>
      </c>
      <c r="C130" s="202">
        <v>332.66702922895627</v>
      </c>
      <c r="D130" s="203">
        <v>382.91134343156341</v>
      </c>
      <c r="E130" s="202">
        <v>468.34526207124026</v>
      </c>
      <c r="F130" s="204">
        <v>669.78120198677766</v>
      </c>
      <c r="G130" s="121"/>
      <c r="H130" s="103">
        <v>733.89696053259365</v>
      </c>
      <c r="I130" s="104">
        <v>871.53610402005518</v>
      </c>
      <c r="J130" s="105">
        <v>965.16725814337576</v>
      </c>
      <c r="K130" s="121"/>
      <c r="L130" s="87">
        <v>0.22311670861990596</v>
      </c>
      <c r="M130" s="87">
        <v>1.845167530516556E-2</v>
      </c>
      <c r="N130" s="94">
        <v>5.4072506331815484E-2</v>
      </c>
      <c r="O130" s="88">
        <v>7.580590867203485E-2</v>
      </c>
    </row>
    <row r="131" spans="1:15" x14ac:dyDescent="0.3">
      <c r="A131" s="32" t="s">
        <v>16</v>
      </c>
      <c r="B131" s="18" t="s">
        <v>17</v>
      </c>
      <c r="C131" s="202">
        <v>217.58632388652978</v>
      </c>
      <c r="D131" s="203">
        <v>274.95905394361705</v>
      </c>
      <c r="E131" s="202">
        <v>400.89812743854168</v>
      </c>
      <c r="F131" s="204">
        <v>827.42749848031553</v>
      </c>
      <c r="G131" s="121"/>
      <c r="H131" s="103">
        <v>1062.4562886727347</v>
      </c>
      <c r="I131" s="104">
        <v>1412.6655640604188</v>
      </c>
      <c r="J131" s="105">
        <v>1750.6058692931674</v>
      </c>
      <c r="K131" s="121"/>
      <c r="L131" s="87">
        <v>0.45802846528832486</v>
      </c>
      <c r="M131" s="87">
        <v>5.1274727808295006E-2</v>
      </c>
      <c r="N131" s="94">
        <v>0.11291470737700893</v>
      </c>
      <c r="O131" s="88">
        <v>0.16169383883706612</v>
      </c>
    </row>
    <row r="132" spans="1:15" x14ac:dyDescent="0.3">
      <c r="A132" s="32" t="s">
        <v>18</v>
      </c>
      <c r="B132" s="18" t="s">
        <v>19</v>
      </c>
      <c r="C132" s="202">
        <v>28.925693622189353</v>
      </c>
      <c r="D132" s="203">
        <v>37.61545830663632</v>
      </c>
      <c r="E132" s="202">
        <v>55.18179632485532</v>
      </c>
      <c r="F132" s="204">
        <v>108.86742368252374</v>
      </c>
      <c r="G132" s="121"/>
      <c r="H132" s="103">
        <v>119.78211614067131</v>
      </c>
      <c r="I132" s="104">
        <v>173.9206831904319</v>
      </c>
      <c r="J132" s="105">
        <v>198.64975866605045</v>
      </c>
      <c r="K132" s="121"/>
      <c r="L132" s="195">
        <v>0.46699784633807995</v>
      </c>
      <c r="M132" s="87">
        <v>1.9292449494797026E-2</v>
      </c>
      <c r="N132" s="94">
        <v>9.8223309935588254E-2</v>
      </c>
      <c r="O132" s="88">
        <v>0.12781539682740561</v>
      </c>
    </row>
    <row r="133" spans="1:15" x14ac:dyDescent="0.3">
      <c r="A133" s="32" t="s">
        <v>20</v>
      </c>
      <c r="B133" s="18" t="s">
        <v>21</v>
      </c>
      <c r="C133" s="202">
        <v>33.824341593750283</v>
      </c>
      <c r="D133" s="203">
        <v>41.025484106229946</v>
      </c>
      <c r="E133" s="202">
        <v>54.960738209403075</v>
      </c>
      <c r="F133" s="204">
        <v>95.713042929287113</v>
      </c>
      <c r="G133" s="121"/>
      <c r="H133" s="103">
        <v>116.16516707040205</v>
      </c>
      <c r="I133" s="104">
        <v>132.78176832214237</v>
      </c>
      <c r="J133" s="105">
        <v>209.40807215455226</v>
      </c>
      <c r="K133" s="121"/>
      <c r="L133" s="195">
        <v>0.33967311798416988</v>
      </c>
      <c r="M133" s="87">
        <v>3.9491540986409834E-2</v>
      </c>
      <c r="N133" s="94">
        <v>6.7661211366816465E-2</v>
      </c>
      <c r="O133" s="88">
        <v>0.16951139859421205</v>
      </c>
    </row>
    <row r="134" spans="1:15" x14ac:dyDescent="0.3">
      <c r="A134" s="32" t="s">
        <v>22</v>
      </c>
      <c r="B134" s="18" t="s">
        <v>23</v>
      </c>
      <c r="C134" s="202">
        <v>11.571044232029758</v>
      </c>
      <c r="D134" s="203">
        <v>15.225694899758759</v>
      </c>
      <c r="E134" s="202">
        <v>19.266769457183166</v>
      </c>
      <c r="F134" s="204">
        <v>39.99805163015202</v>
      </c>
      <c r="G134" s="121"/>
      <c r="H134" s="103">
        <v>66.795151555300606</v>
      </c>
      <c r="I134" s="104">
        <v>76.480841279242938</v>
      </c>
      <c r="J134" s="105">
        <v>91.520594604388222</v>
      </c>
      <c r="K134" s="121"/>
      <c r="L134" s="195">
        <v>0.26541150233402067</v>
      </c>
      <c r="M134" s="87">
        <v>0.10800372534471436</v>
      </c>
      <c r="N134" s="94">
        <v>0.13842064758114669</v>
      </c>
      <c r="O134" s="88">
        <v>0.18003801750540549</v>
      </c>
    </row>
    <row r="135" spans="1:15" x14ac:dyDescent="0.3">
      <c r="A135" s="32" t="s">
        <v>24</v>
      </c>
      <c r="B135" s="18" t="s">
        <v>25</v>
      </c>
      <c r="C135" s="202">
        <v>79.522995024263139</v>
      </c>
      <c r="D135" s="203">
        <v>107.07321942082481</v>
      </c>
      <c r="E135" s="202">
        <v>128.37051456591686</v>
      </c>
      <c r="F135" s="204">
        <v>213.87161843770645</v>
      </c>
      <c r="G135" s="121"/>
      <c r="H135" s="103">
        <v>290.74165634042765</v>
      </c>
      <c r="I135" s="104">
        <v>362.57133713145311</v>
      </c>
      <c r="J135" s="105">
        <v>501.48509009454528</v>
      </c>
      <c r="K135" s="121"/>
      <c r="L135" s="195">
        <v>0.19890403277581759</v>
      </c>
      <c r="M135" s="87">
        <v>6.3336742845097715E-2</v>
      </c>
      <c r="N135" s="94">
        <v>0.11134285695824531</v>
      </c>
      <c r="O135" s="88">
        <v>0.18582601524949349</v>
      </c>
    </row>
    <row r="136" spans="1:15" x14ac:dyDescent="0.3">
      <c r="A136" s="32" t="s">
        <v>26</v>
      </c>
      <c r="B136" s="18" t="s">
        <v>27</v>
      </c>
      <c r="C136" s="202">
        <v>349.12378332822675</v>
      </c>
      <c r="D136" s="203">
        <v>443.69059906601285</v>
      </c>
      <c r="E136" s="202">
        <v>563.4481056208748</v>
      </c>
      <c r="F136" s="204">
        <v>801.33574007859647</v>
      </c>
      <c r="G136" s="121"/>
      <c r="H136" s="103">
        <v>816.88276782036576</v>
      </c>
      <c r="I136" s="104">
        <v>1068.4184242683136</v>
      </c>
      <c r="J136" s="105">
        <v>1447.9419543600591</v>
      </c>
      <c r="K136" s="121"/>
      <c r="L136" s="195">
        <v>0.26991220189689957</v>
      </c>
      <c r="M136" s="87">
        <v>3.8505108651440967E-3</v>
      </c>
      <c r="N136" s="94">
        <v>5.9218045617989601E-2</v>
      </c>
      <c r="O136" s="88">
        <v>0.12560840620932523</v>
      </c>
    </row>
    <row r="137" spans="1:15" x14ac:dyDescent="0.3">
      <c r="A137" s="32" t="s">
        <v>28</v>
      </c>
      <c r="B137" s="18" t="s">
        <v>29</v>
      </c>
      <c r="C137" s="202">
        <v>66.705824295397392</v>
      </c>
      <c r="D137" s="203">
        <v>88.458927268893902</v>
      </c>
      <c r="E137" s="202">
        <v>110.47977315253048</v>
      </c>
      <c r="F137" s="204">
        <v>198.63305224836151</v>
      </c>
      <c r="G137" s="121"/>
      <c r="H137" s="103">
        <v>203.08048351682254</v>
      </c>
      <c r="I137" s="104">
        <v>258.24871693689693</v>
      </c>
      <c r="J137" s="105">
        <v>444.90058214428052</v>
      </c>
      <c r="K137" s="121"/>
      <c r="L137" s="195">
        <v>0.24893864942199095</v>
      </c>
      <c r="M137" s="87">
        <v>4.4384623257991418E-3</v>
      </c>
      <c r="N137" s="94">
        <v>5.3894968885414007E-2</v>
      </c>
      <c r="O137" s="88">
        <v>0.17501197197732177</v>
      </c>
    </row>
    <row r="138" spans="1:15" x14ac:dyDescent="0.3">
      <c r="A138" s="32" t="s">
        <v>30</v>
      </c>
      <c r="B138" s="18" t="s">
        <v>31</v>
      </c>
      <c r="C138" s="202">
        <v>162.27807131398311</v>
      </c>
      <c r="D138" s="203">
        <v>221.30732188794138</v>
      </c>
      <c r="E138" s="202">
        <v>258.26555429572596</v>
      </c>
      <c r="F138" s="204">
        <v>490.14360420556369</v>
      </c>
      <c r="G138" s="121"/>
      <c r="H138" s="103">
        <v>505.07328574857888</v>
      </c>
      <c r="I138" s="104">
        <v>591.29949381306722</v>
      </c>
      <c r="J138" s="105">
        <v>874.31386898931203</v>
      </c>
      <c r="K138" s="121"/>
      <c r="L138" s="195">
        <v>0.16699959175547896</v>
      </c>
      <c r="M138" s="87">
        <v>6.0190664313968245E-3</v>
      </c>
      <c r="N138" s="94">
        <v>3.8237792566998552E-2</v>
      </c>
      <c r="O138" s="88">
        <v>0.12271313985154086</v>
      </c>
    </row>
    <row r="139" spans="1:15" x14ac:dyDescent="0.3">
      <c r="A139" s="32" t="s">
        <v>32</v>
      </c>
      <c r="B139" s="18" t="s">
        <v>33</v>
      </c>
      <c r="C139" s="202">
        <v>2103.8058752838297</v>
      </c>
      <c r="D139" s="203">
        <v>2748.4115864887563</v>
      </c>
      <c r="E139" s="202">
        <v>3400.6607609331572</v>
      </c>
      <c r="F139" s="204">
        <v>5965.4980081034673</v>
      </c>
      <c r="G139" s="121"/>
      <c r="H139" s="103">
        <v>6302.4283747514564</v>
      </c>
      <c r="I139" s="104">
        <v>7424.3475675904092</v>
      </c>
      <c r="J139" s="105">
        <v>9669.2413798516973</v>
      </c>
      <c r="K139" s="121"/>
      <c r="L139" s="195">
        <v>0.23731859436587688</v>
      </c>
      <c r="M139" s="87">
        <v>1.1049090259453109E-2</v>
      </c>
      <c r="N139" s="94">
        <v>4.4725795299846549E-2</v>
      </c>
      <c r="O139" s="88">
        <v>0.1014103148424057</v>
      </c>
    </row>
    <row r="140" spans="1:15" x14ac:dyDescent="0.3">
      <c r="A140" s="32" t="s">
        <v>34</v>
      </c>
      <c r="B140" s="18" t="s">
        <v>35</v>
      </c>
      <c r="C140" s="202">
        <v>3856.5941065960546</v>
      </c>
      <c r="D140" s="203">
        <v>4814.4400766909121</v>
      </c>
      <c r="E140" s="202">
        <v>6327.3733387601205</v>
      </c>
      <c r="F140" s="204">
        <v>8770.8331101511831</v>
      </c>
      <c r="G140" s="121"/>
      <c r="H140" s="103">
        <v>9346.9189507453557</v>
      </c>
      <c r="I140" s="104">
        <v>10695.210541079183</v>
      </c>
      <c r="J140" s="105">
        <v>13428.522750559403</v>
      </c>
      <c r="K140" s="121"/>
      <c r="L140" s="195">
        <v>0.31424905865877673</v>
      </c>
      <c r="M140" s="87">
        <v>1.2804275168224244E-2</v>
      </c>
      <c r="N140" s="94">
        <v>4.0470324674309888E-2</v>
      </c>
      <c r="O140" s="88">
        <v>8.8923770744320452E-2</v>
      </c>
    </row>
    <row r="141" spans="1:15" x14ac:dyDescent="0.3">
      <c r="A141" s="32" t="s">
        <v>36</v>
      </c>
      <c r="B141" s="18" t="s">
        <v>37</v>
      </c>
      <c r="C141" s="202">
        <v>46.731424913979289</v>
      </c>
      <c r="D141" s="203">
        <v>61.542913518732142</v>
      </c>
      <c r="E141" s="202">
        <v>66.463844108312642</v>
      </c>
      <c r="F141" s="204">
        <v>96.339586485129246</v>
      </c>
      <c r="G141" s="121"/>
      <c r="H141" s="103">
        <v>104.08073159914908</v>
      </c>
      <c r="I141" s="104">
        <v>127.68482620545782</v>
      </c>
      <c r="J141" s="105">
        <v>193.37153417846631</v>
      </c>
      <c r="K141" s="121"/>
      <c r="L141" s="195">
        <v>7.9959337448050727E-2</v>
      </c>
      <c r="M141" s="87">
        <v>1.5577596149656037E-2</v>
      </c>
      <c r="N141" s="94">
        <v>5.7954286095595942E-2</v>
      </c>
      <c r="O141" s="88">
        <v>0.14952270305120541</v>
      </c>
    </row>
    <row r="142" spans="1:15" x14ac:dyDescent="0.3">
      <c r="A142" s="32" t="s">
        <v>38</v>
      </c>
      <c r="B142" s="18" t="s">
        <v>39</v>
      </c>
      <c r="C142" s="202">
        <v>49.561275671915425</v>
      </c>
      <c r="D142" s="203">
        <v>61.472253366943235</v>
      </c>
      <c r="E142" s="202">
        <v>75.162991000404986</v>
      </c>
      <c r="F142" s="204">
        <v>110.43719684527314</v>
      </c>
      <c r="G142" s="121"/>
      <c r="H142" s="103">
        <v>159.83075435718618</v>
      </c>
      <c r="I142" s="104">
        <v>219.33013614081807</v>
      </c>
      <c r="J142" s="105">
        <v>228.68836350711007</v>
      </c>
      <c r="K142" s="121"/>
      <c r="L142" s="195">
        <v>0.22271410081127696</v>
      </c>
      <c r="M142" s="87">
        <v>7.6735408050563558E-2</v>
      </c>
      <c r="N142" s="94">
        <v>0.14708760430205725</v>
      </c>
      <c r="O142" s="88">
        <v>0.1567133245807244</v>
      </c>
    </row>
    <row r="143" spans="1:15" x14ac:dyDescent="0.3">
      <c r="A143" s="32" t="s">
        <v>40</v>
      </c>
      <c r="B143" s="18" t="s">
        <v>41</v>
      </c>
      <c r="C143" s="202">
        <v>251.87629552182872</v>
      </c>
      <c r="D143" s="203">
        <v>311.31393368464654</v>
      </c>
      <c r="E143" s="202">
        <v>408.59432419782553</v>
      </c>
      <c r="F143" s="204">
        <v>546.39260070718774</v>
      </c>
      <c r="G143" s="121"/>
      <c r="H143" s="103">
        <v>718.5534481648948</v>
      </c>
      <c r="I143" s="104">
        <v>940.02486865372725</v>
      </c>
      <c r="J143" s="105">
        <v>1071.4576140232355</v>
      </c>
      <c r="K143" s="121"/>
      <c r="L143" s="195">
        <v>0.31248325239345576</v>
      </c>
      <c r="M143" s="87">
        <v>5.6308692495068424E-2</v>
      </c>
      <c r="N143" s="94">
        <v>0.1146201931447568</v>
      </c>
      <c r="O143" s="88">
        <v>0.14417917025620341</v>
      </c>
    </row>
    <row r="144" spans="1:15" x14ac:dyDescent="0.3">
      <c r="A144" s="32" t="s">
        <v>42</v>
      </c>
      <c r="B144" s="18" t="s">
        <v>43</v>
      </c>
      <c r="C144" s="202">
        <v>1295.2848750440278</v>
      </c>
      <c r="D144" s="203">
        <v>1638.4800289693801</v>
      </c>
      <c r="E144" s="202">
        <v>2187.8655718004497</v>
      </c>
      <c r="F144" s="204">
        <v>3265.6296415090255</v>
      </c>
      <c r="G144" s="121"/>
      <c r="H144" s="103">
        <v>3444.3376393965877</v>
      </c>
      <c r="I144" s="104">
        <v>3997.2428906927189</v>
      </c>
      <c r="J144" s="105">
        <v>4591.5381113776302</v>
      </c>
      <c r="K144" s="121"/>
      <c r="L144" s="195">
        <v>0.33530194638785948</v>
      </c>
      <c r="M144" s="87">
        <v>1.0712781055678189E-2</v>
      </c>
      <c r="N144" s="94">
        <v>4.1258888920588932E-2</v>
      </c>
      <c r="O144" s="88">
        <v>7.0528547038303024E-2</v>
      </c>
    </row>
    <row r="145" spans="1:15" x14ac:dyDescent="0.3">
      <c r="A145" s="32" t="s">
        <v>44</v>
      </c>
      <c r="B145" s="18" t="s">
        <v>45</v>
      </c>
      <c r="C145" s="202">
        <v>18.055136155181227</v>
      </c>
      <c r="D145" s="203">
        <v>23.55079985536527</v>
      </c>
      <c r="E145" s="202">
        <v>34.442747874002009</v>
      </c>
      <c r="F145" s="204">
        <v>60.816797151748744</v>
      </c>
      <c r="G145" s="121"/>
      <c r="H145" s="103">
        <v>78.626272229095008</v>
      </c>
      <c r="I145" s="104">
        <v>118.38577952420121</v>
      </c>
      <c r="J145" s="105">
        <v>125.95095150760316</v>
      </c>
      <c r="K145" s="121"/>
      <c r="L145" s="195">
        <v>0.46248739259509142</v>
      </c>
      <c r="M145" s="87">
        <v>5.2710193286193086E-2</v>
      </c>
      <c r="N145" s="94">
        <v>0.1424973428166969</v>
      </c>
      <c r="O145" s="88">
        <v>0.1567395415537236</v>
      </c>
    </row>
    <row r="146" spans="1:15" x14ac:dyDescent="0.3">
      <c r="A146" s="32" t="s">
        <v>46</v>
      </c>
      <c r="B146" s="18" t="s">
        <v>47</v>
      </c>
      <c r="C146" s="202">
        <v>29.134678695761167</v>
      </c>
      <c r="D146" s="203">
        <v>36.853335666579831</v>
      </c>
      <c r="E146" s="202">
        <v>57.693377221163992</v>
      </c>
      <c r="F146" s="204">
        <v>93.230015662410935</v>
      </c>
      <c r="G146" s="121"/>
      <c r="H146" s="103">
        <v>111.80497555572482</v>
      </c>
      <c r="I146" s="104">
        <v>151.15564894625177</v>
      </c>
      <c r="J146" s="105">
        <v>177.75934233593691</v>
      </c>
      <c r="K146" s="121"/>
      <c r="L146" s="87">
        <v>0.56548589639560887</v>
      </c>
      <c r="M146" s="87">
        <v>3.700553578290644E-2</v>
      </c>
      <c r="N146" s="94">
        <v>0.1014726679459288</v>
      </c>
      <c r="O146" s="88">
        <v>0.13777224556803636</v>
      </c>
    </row>
    <row r="147" spans="1:15" x14ac:dyDescent="0.3">
      <c r="A147" s="32" t="s">
        <v>48</v>
      </c>
      <c r="B147" s="18" t="s">
        <v>49</v>
      </c>
      <c r="C147" s="202">
        <v>18.81574164431737</v>
      </c>
      <c r="D147" s="203">
        <v>26.163446282477352</v>
      </c>
      <c r="E147" s="202">
        <v>40.030539812549037</v>
      </c>
      <c r="F147" s="204">
        <v>76.423199002256112</v>
      </c>
      <c r="G147" s="121"/>
      <c r="H147" s="103">
        <v>101.58686576460053</v>
      </c>
      <c r="I147" s="104">
        <v>132.70632028552524</v>
      </c>
      <c r="J147" s="105">
        <v>159.77780148295059</v>
      </c>
      <c r="K147" s="121"/>
      <c r="L147" s="87">
        <v>0.53001784934422047</v>
      </c>
      <c r="M147" s="87">
        <v>5.8577038932792647E-2</v>
      </c>
      <c r="N147" s="94">
        <v>0.11669167599078167</v>
      </c>
      <c r="O147" s="88">
        <v>0.15893277660669258</v>
      </c>
    </row>
    <row r="148" spans="1:15" x14ac:dyDescent="0.3">
      <c r="A148" s="32" t="s">
        <v>50</v>
      </c>
      <c r="B148" s="18" t="s">
        <v>51</v>
      </c>
      <c r="C148" s="202">
        <v>6.3798278963796777</v>
      </c>
      <c r="D148" s="203">
        <v>6.991012063774269</v>
      </c>
      <c r="E148" s="202">
        <v>7.4847638451593763</v>
      </c>
      <c r="F148" s="204">
        <v>13.391615845832723</v>
      </c>
      <c r="G148" s="121"/>
      <c r="H148" s="103">
        <v>14.547517433065899</v>
      </c>
      <c r="I148" s="104">
        <v>15.390228589655925</v>
      </c>
      <c r="J148" s="105">
        <v>20.074798809103616</v>
      </c>
      <c r="K148" s="121"/>
      <c r="L148" s="87">
        <v>7.0626652747977525E-2</v>
      </c>
      <c r="M148" s="87">
        <v>1.6696154119748341E-2</v>
      </c>
      <c r="N148" s="94">
        <v>2.8211406849197429E-2</v>
      </c>
      <c r="O148" s="88">
        <v>8.4335418663604944E-2</v>
      </c>
    </row>
    <row r="149" spans="1:15" x14ac:dyDescent="0.3">
      <c r="A149" s="32" t="s">
        <v>52</v>
      </c>
      <c r="B149" s="18" t="s">
        <v>53</v>
      </c>
      <c r="C149" s="202">
        <v>902.24221355889756</v>
      </c>
      <c r="D149" s="203">
        <v>1156.1749130030751</v>
      </c>
      <c r="E149" s="202">
        <v>1421.3622491041458</v>
      </c>
      <c r="F149" s="204">
        <v>2125.8743359517221</v>
      </c>
      <c r="G149" s="121"/>
      <c r="H149" s="103">
        <v>2173.5076689253674</v>
      </c>
      <c r="I149" s="104">
        <v>3161.6966750547272</v>
      </c>
      <c r="J149" s="105">
        <v>4090.4170738120933</v>
      </c>
      <c r="K149" s="121"/>
      <c r="L149" s="87">
        <v>0.22936610465994889</v>
      </c>
      <c r="M149" s="87">
        <v>4.4416610346136309E-3</v>
      </c>
      <c r="N149" s="94">
        <v>8.2621188664831369E-2</v>
      </c>
      <c r="O149" s="88">
        <v>0.13984553063830085</v>
      </c>
    </row>
    <row r="150" spans="1:15" x14ac:dyDescent="0.3">
      <c r="A150" s="32" t="s">
        <v>54</v>
      </c>
      <c r="B150" s="18" t="s">
        <v>55</v>
      </c>
      <c r="C150" s="202">
        <v>223.44541168811446</v>
      </c>
      <c r="D150" s="203">
        <v>299.57014067507475</v>
      </c>
      <c r="E150" s="202">
        <v>418.82733093203171</v>
      </c>
      <c r="F150" s="204">
        <v>736.1496953239033</v>
      </c>
      <c r="G150" s="121"/>
      <c r="H150" s="103">
        <v>904.34538316698479</v>
      </c>
      <c r="I150" s="104">
        <v>1420.0824877943244</v>
      </c>
      <c r="J150" s="105">
        <v>1751.5531624080718</v>
      </c>
      <c r="K150" s="121"/>
      <c r="L150" s="87">
        <v>0.39809438279867781</v>
      </c>
      <c r="M150" s="87">
        <v>4.2014201173287802E-2</v>
      </c>
      <c r="N150" s="94">
        <v>0.14043224188759873</v>
      </c>
      <c r="O150" s="88">
        <v>0.18930005054298515</v>
      </c>
    </row>
    <row r="151" spans="1:15" x14ac:dyDescent="0.3">
      <c r="A151" s="32" t="s">
        <v>56</v>
      </c>
      <c r="B151" s="18" t="s">
        <v>57</v>
      </c>
      <c r="C151" s="202">
        <v>164.51422037431215</v>
      </c>
      <c r="D151" s="203">
        <v>193.96830630420507</v>
      </c>
      <c r="E151" s="202">
        <v>251.38219609884857</v>
      </c>
      <c r="F151" s="204">
        <v>361.04844928784496</v>
      </c>
      <c r="G151" s="121"/>
      <c r="H151" s="103">
        <v>368.61087914543634</v>
      </c>
      <c r="I151" s="104">
        <v>475.31213238105988</v>
      </c>
      <c r="J151" s="105">
        <v>633.70467100429141</v>
      </c>
      <c r="K151" s="121"/>
      <c r="L151" s="87">
        <v>0.29599624231703059</v>
      </c>
      <c r="M151" s="87">
        <v>4.1544863894311668E-3</v>
      </c>
      <c r="N151" s="94">
        <v>5.6532067538701325E-2</v>
      </c>
      <c r="O151" s="88">
        <v>0.11908811862633439</v>
      </c>
    </row>
    <row r="152" spans="1:15" x14ac:dyDescent="0.3">
      <c r="A152" s="32" t="s">
        <v>58</v>
      </c>
      <c r="B152" s="18" t="s">
        <v>59</v>
      </c>
      <c r="C152" s="202">
        <v>69.54897994175117</v>
      </c>
      <c r="D152" s="203">
        <v>93.041182911763386</v>
      </c>
      <c r="E152" s="202">
        <v>129.73835496074398</v>
      </c>
      <c r="F152" s="204">
        <v>263.59493405841067</v>
      </c>
      <c r="G152" s="121"/>
      <c r="H152" s="103">
        <v>293.96539772183786</v>
      </c>
      <c r="I152" s="104">
        <v>321.13175501519322</v>
      </c>
      <c r="J152" s="105">
        <v>536.13551611497928</v>
      </c>
      <c r="K152" s="121"/>
      <c r="L152" s="87">
        <v>0.39441858863491408</v>
      </c>
      <c r="M152" s="87">
        <v>2.2049266192240013E-2</v>
      </c>
      <c r="N152" s="94">
        <v>4.0277579914986816E-2</v>
      </c>
      <c r="O152" s="88">
        <v>0.15257051074508121</v>
      </c>
    </row>
    <row r="153" spans="1:15" x14ac:dyDescent="0.3">
      <c r="A153" s="32" t="s">
        <v>60</v>
      </c>
      <c r="B153" s="18" t="s">
        <v>61</v>
      </c>
      <c r="C153" s="202">
        <v>43.836623189776809</v>
      </c>
      <c r="D153" s="203">
        <v>56.151137599450898</v>
      </c>
      <c r="E153" s="202">
        <v>90.793757354477364</v>
      </c>
      <c r="F153" s="204">
        <v>150.04083323916797</v>
      </c>
      <c r="G153" s="121"/>
      <c r="H153" s="103">
        <v>191.49944347796108</v>
      </c>
      <c r="I153" s="104">
        <v>233.97260885517429</v>
      </c>
      <c r="J153" s="105">
        <v>405.4586101975213</v>
      </c>
      <c r="K153" s="121"/>
      <c r="L153" s="195">
        <v>0.61695312394463819</v>
      </c>
      <c r="M153" s="87">
        <v>5.0005586645676336E-2</v>
      </c>
      <c r="N153" s="94">
        <v>9.2926886803847086E-2</v>
      </c>
      <c r="O153" s="88">
        <v>0.21996511458544599</v>
      </c>
    </row>
    <row r="154" spans="1:15" x14ac:dyDescent="0.3">
      <c r="A154" s="32" t="s">
        <v>62</v>
      </c>
      <c r="B154" s="18" t="s">
        <v>63</v>
      </c>
      <c r="C154" s="202">
        <v>18.171449858448309</v>
      </c>
      <c r="D154" s="203">
        <v>22.18971162147826</v>
      </c>
      <c r="E154" s="202">
        <v>26.201311233396773</v>
      </c>
      <c r="F154" s="204">
        <v>53.897895778622932</v>
      </c>
      <c r="G154" s="121"/>
      <c r="H154" s="103">
        <v>59.677949537254143</v>
      </c>
      <c r="I154" s="104">
        <v>79.932441494359139</v>
      </c>
      <c r="J154" s="105">
        <v>113.82557640106154</v>
      </c>
      <c r="K154" s="121"/>
      <c r="L154" s="87">
        <v>0.18078646898842687</v>
      </c>
      <c r="M154" s="87">
        <v>2.058320344054354E-2</v>
      </c>
      <c r="N154" s="94">
        <v>8.200745644722951E-2</v>
      </c>
      <c r="O154" s="88">
        <v>0.16127107725187595</v>
      </c>
    </row>
    <row r="155" spans="1:15" x14ac:dyDescent="0.3">
      <c r="A155" s="32" t="s">
        <v>64</v>
      </c>
      <c r="B155" s="18" t="s">
        <v>65</v>
      </c>
      <c r="C155" s="202">
        <v>739.51185039882819</v>
      </c>
      <c r="D155" s="203">
        <v>918.19019402342553</v>
      </c>
      <c r="E155" s="202">
        <v>992.71837768934404</v>
      </c>
      <c r="F155" s="204">
        <v>1500.4764092119908</v>
      </c>
      <c r="G155" s="121"/>
      <c r="H155" s="103">
        <v>1756.3836641260159</v>
      </c>
      <c r="I155" s="104">
        <v>2402.667035510889</v>
      </c>
      <c r="J155" s="105">
        <v>2566.853625591717</v>
      </c>
      <c r="K155" s="121"/>
      <c r="L155" s="87">
        <v>8.116856850686105E-2</v>
      </c>
      <c r="M155" s="87">
        <v>3.1996070104236551E-2</v>
      </c>
      <c r="N155" s="94">
        <v>9.8734809060629702E-2</v>
      </c>
      <c r="O155" s="88">
        <v>0.11335685235931292</v>
      </c>
    </row>
    <row r="156" spans="1:15" x14ac:dyDescent="0.3">
      <c r="A156" s="32" t="s">
        <v>66</v>
      </c>
      <c r="B156" s="18" t="s">
        <v>67</v>
      </c>
      <c r="C156" s="202">
        <v>491.160481090639</v>
      </c>
      <c r="D156" s="203">
        <v>677.91499682461927</v>
      </c>
      <c r="E156" s="202">
        <v>943.97436890702318</v>
      </c>
      <c r="F156" s="204">
        <v>1569.7841377800846</v>
      </c>
      <c r="G156" s="121"/>
      <c r="H156" s="103">
        <v>1662.7979773998252</v>
      </c>
      <c r="I156" s="104">
        <v>2432.6068729535345</v>
      </c>
      <c r="J156" s="105">
        <v>3391.4375889444486</v>
      </c>
      <c r="K156" s="121"/>
      <c r="L156" s="87">
        <v>0.39246715787176356</v>
      </c>
      <c r="M156" s="87">
        <v>1.1579245194997201E-2</v>
      </c>
      <c r="N156" s="94">
        <v>9.1556948634743396E-2</v>
      </c>
      <c r="O156" s="88">
        <v>0.16656456023402355</v>
      </c>
    </row>
    <row r="157" spans="1:15" x14ac:dyDescent="0.3">
      <c r="A157" s="33" t="s">
        <v>68</v>
      </c>
      <c r="B157" s="27" t="s">
        <v>69</v>
      </c>
      <c r="C157" s="486">
        <v>551.10072527479565</v>
      </c>
      <c r="D157" s="486">
        <v>642.7449683587422</v>
      </c>
      <c r="E157" s="487">
        <v>900.21749443114311</v>
      </c>
      <c r="F157" s="591">
        <v>1441.6096086190985</v>
      </c>
      <c r="G157" s="121"/>
      <c r="H157" s="489">
        <v>1569.231566065838</v>
      </c>
      <c r="I157" s="490">
        <v>1936.4192427662827</v>
      </c>
      <c r="J157" s="491">
        <v>2699.2704856114829</v>
      </c>
      <c r="K157" s="121"/>
      <c r="L157" s="89">
        <v>0.40058271748102592</v>
      </c>
      <c r="M157" s="89">
        <v>1.7109881140413341E-2</v>
      </c>
      <c r="N157" s="95">
        <v>6.0792264904347082E-2</v>
      </c>
      <c r="O157" s="90">
        <v>0.13365197129195128</v>
      </c>
    </row>
    <row r="158" spans="1:15" x14ac:dyDescent="0.3">
      <c r="A158" s="33" t="s">
        <v>70</v>
      </c>
      <c r="B158" s="27" t="s">
        <v>71</v>
      </c>
      <c r="C158" s="486">
        <v>4227.5932360867473</v>
      </c>
      <c r="D158" s="486">
        <v>5169.1636219961101</v>
      </c>
      <c r="E158" s="487">
        <v>6597.72904818384</v>
      </c>
      <c r="F158" s="591">
        <v>10388.203520944042</v>
      </c>
      <c r="G158" s="121"/>
      <c r="H158" s="489">
        <v>10448.740253670008</v>
      </c>
      <c r="I158" s="490">
        <v>11421.924932790804</v>
      </c>
      <c r="J158" s="491">
        <v>14893.692281307745</v>
      </c>
      <c r="K158" s="121"/>
      <c r="L158" s="89">
        <v>0.27636297293991996</v>
      </c>
      <c r="M158" s="89">
        <v>1.1627826521256601E-3</v>
      </c>
      <c r="N158" s="95">
        <v>1.9153899231957761E-2</v>
      </c>
      <c r="O158" s="90">
        <v>7.4712710903075852E-2</v>
      </c>
    </row>
    <row r="159" spans="1:15" x14ac:dyDescent="0.3">
      <c r="A159" s="33" t="s">
        <v>72</v>
      </c>
      <c r="B159" s="27" t="s">
        <v>73</v>
      </c>
      <c r="C159" s="486">
        <v>222.80663038925366</v>
      </c>
      <c r="D159" s="486">
        <v>333.50055403637242</v>
      </c>
      <c r="E159" s="487">
        <v>375.8112018897753</v>
      </c>
      <c r="F159" s="591">
        <v>710.09245332433591</v>
      </c>
      <c r="G159" s="121"/>
      <c r="H159" s="489">
        <v>872.41740036908561</v>
      </c>
      <c r="I159" s="490">
        <v>1413.1976002848878</v>
      </c>
      <c r="J159" s="491">
        <v>1829.6220163064809</v>
      </c>
      <c r="K159" s="121"/>
      <c r="L159" s="89">
        <v>0.12686829854198201</v>
      </c>
      <c r="M159" s="89">
        <v>4.2033987544841667E-2</v>
      </c>
      <c r="N159" s="95">
        <v>0.14756580530667529</v>
      </c>
      <c r="O159" s="90">
        <v>0.20839604754161178</v>
      </c>
    </row>
    <row r="160" spans="1:15" x14ac:dyDescent="0.3">
      <c r="A160" s="357" t="s">
        <v>74</v>
      </c>
      <c r="B160" s="358" t="s">
        <v>75</v>
      </c>
      <c r="C160" s="493">
        <v>11610.875574049371</v>
      </c>
      <c r="D160" s="493">
        <v>14758.687071882134</v>
      </c>
      <c r="E160" s="493">
        <v>18939.986846969427</v>
      </c>
      <c r="F160" s="600">
        <v>29205.629695774551</v>
      </c>
      <c r="G160" s="121"/>
      <c r="H160" s="381">
        <v>31708.377770895695</v>
      </c>
      <c r="I160" s="372">
        <v>39296.803749789236</v>
      </c>
      <c r="J160" s="373">
        <v>49639.761520557047</v>
      </c>
      <c r="K160" s="185"/>
      <c r="L160" s="364">
        <v>0.28331109364418983</v>
      </c>
      <c r="M160" s="364">
        <v>1.6579832953331319E-2</v>
      </c>
      <c r="N160" s="365">
        <v>6.1153304226046812E-2</v>
      </c>
      <c r="O160" s="366">
        <v>0.11191764577485341</v>
      </c>
    </row>
    <row r="161" spans="1:18" x14ac:dyDescent="0.3">
      <c r="A161" s="34" t="s">
        <v>76</v>
      </c>
      <c r="B161" s="20" t="s">
        <v>77</v>
      </c>
      <c r="C161" s="498">
        <v>15838.468810136117</v>
      </c>
      <c r="D161" s="498">
        <v>19927.850693878245</v>
      </c>
      <c r="E161" s="498">
        <v>25537.715895153266</v>
      </c>
      <c r="F161" s="593">
        <v>39593.833216718594</v>
      </c>
      <c r="G161" s="121"/>
      <c r="H161" s="106">
        <v>42157.118024565701</v>
      </c>
      <c r="I161" s="107">
        <v>50718.72868258004</v>
      </c>
      <c r="J161" s="108">
        <v>64533.453801864795</v>
      </c>
      <c r="K161" s="185"/>
      <c r="L161" s="91">
        <v>0.28150879326882694</v>
      </c>
      <c r="M161" s="91">
        <v>1.2625064548707154E-2</v>
      </c>
      <c r="N161" s="92">
        <v>5.0771202375524682E-2</v>
      </c>
      <c r="O161" s="93">
        <v>0.10263423356813672</v>
      </c>
    </row>
    <row r="162" spans="1:18" ht="15" thickBot="1" x14ac:dyDescent="0.35">
      <c r="A162" s="35" t="s">
        <v>78</v>
      </c>
      <c r="B162" s="36"/>
      <c r="C162" s="503">
        <v>16612.376165800164</v>
      </c>
      <c r="D162" s="503">
        <v>20904.096216273356</v>
      </c>
      <c r="E162" s="504">
        <v>26813.744591474184</v>
      </c>
      <c r="F162" s="594">
        <v>41745.535278662028</v>
      </c>
      <c r="G162" s="121"/>
      <c r="H162" s="109">
        <v>44598.76699100063</v>
      </c>
      <c r="I162" s="110">
        <v>54068.345525631215</v>
      </c>
      <c r="J162" s="111">
        <v>69062.346303782761</v>
      </c>
      <c r="K162" s="185"/>
      <c r="L162" s="91">
        <v>0.28270288818324052</v>
      </c>
      <c r="M162" s="91">
        <v>1.3310548345026874E-2</v>
      </c>
      <c r="N162" s="97">
        <v>5.3092716998164313E-2</v>
      </c>
      <c r="O162" s="98">
        <v>0.10592648542842342</v>
      </c>
    </row>
    <row r="163" spans="1:18" x14ac:dyDescent="0.3">
      <c r="A163" s="6" t="s">
        <v>79</v>
      </c>
    </row>
    <row r="164" spans="1:18" x14ac:dyDescent="0.3">
      <c r="A164" s="39"/>
    </row>
    <row r="165" spans="1:18" ht="15" thickBot="1" x14ac:dyDescent="0.35">
      <c r="A165" s="39"/>
    </row>
    <row r="166" spans="1:18" ht="36" customHeight="1" thickBot="1" x14ac:dyDescent="0.35">
      <c r="A166" s="770" t="s">
        <v>230</v>
      </c>
      <c r="B166" s="771"/>
      <c r="C166" s="771"/>
      <c r="D166" s="771"/>
      <c r="E166" s="771"/>
      <c r="F166" s="771"/>
      <c r="G166" s="771"/>
      <c r="H166" s="771"/>
      <c r="I166" s="771"/>
      <c r="J166" s="772"/>
      <c r="K166" s="4"/>
      <c r="L166" s="16"/>
      <c r="M166" s="16"/>
      <c r="N166" s="4"/>
      <c r="P166" s="4"/>
      <c r="R166" s="4"/>
    </row>
    <row r="167" spans="1:18" ht="15" thickBot="1" x14ac:dyDescent="0.35">
      <c r="A167" s="6"/>
      <c r="B167" s="6"/>
      <c r="C167" s="763" t="s">
        <v>154</v>
      </c>
      <c r="D167" s="761"/>
      <c r="E167" s="761"/>
      <c r="F167" s="762"/>
      <c r="G167" s="6"/>
      <c r="H167" s="763" t="s">
        <v>154</v>
      </c>
      <c r="I167" s="761"/>
      <c r="J167" s="762"/>
      <c r="K167" s="4"/>
      <c r="L167" s="16"/>
      <c r="M167" s="16"/>
      <c r="N167" s="4"/>
      <c r="P167" s="4"/>
      <c r="R167" s="4"/>
    </row>
    <row r="168" spans="1:18" ht="30.6" x14ac:dyDescent="0.3">
      <c r="A168" s="413"/>
      <c r="B168" s="414"/>
      <c r="C168" s="408">
        <v>2020</v>
      </c>
      <c r="D168" s="409">
        <v>2021</v>
      </c>
      <c r="E168" s="409">
        <v>2022</v>
      </c>
      <c r="F168" s="410">
        <v>2025</v>
      </c>
      <c r="H168" s="417" t="s">
        <v>3</v>
      </c>
      <c r="I168" s="417" t="s">
        <v>4</v>
      </c>
      <c r="J168" s="418" t="s">
        <v>5</v>
      </c>
      <c r="K168" s="4"/>
      <c r="L168" s="16"/>
      <c r="M168" s="16"/>
      <c r="N168" s="4"/>
      <c r="P168" s="4"/>
      <c r="R168" s="4"/>
    </row>
    <row r="169" spans="1:18" x14ac:dyDescent="0.3">
      <c r="A169" s="415" t="s">
        <v>10</v>
      </c>
      <c r="B169" s="416" t="s">
        <v>11</v>
      </c>
      <c r="C169" s="411" t="s">
        <v>13</v>
      </c>
      <c r="D169" s="412" t="s">
        <v>13</v>
      </c>
      <c r="E169" s="412" t="s">
        <v>13</v>
      </c>
      <c r="F169" s="311" t="s">
        <v>13</v>
      </c>
      <c r="H169" s="411" t="s">
        <v>13</v>
      </c>
      <c r="I169" s="411" t="s">
        <v>13</v>
      </c>
      <c r="J169" s="292" t="s">
        <v>13</v>
      </c>
      <c r="K169" s="4"/>
      <c r="L169" s="16"/>
      <c r="M169" s="16"/>
      <c r="N169" s="4"/>
      <c r="P169" s="4"/>
      <c r="R169" s="4"/>
    </row>
    <row r="170" spans="1:18" x14ac:dyDescent="0.3">
      <c r="A170" s="32" t="s">
        <v>14</v>
      </c>
      <c r="B170" s="18" t="s">
        <v>15</v>
      </c>
      <c r="C170" s="114">
        <v>2.8651330135039628E-2</v>
      </c>
      <c r="D170" s="113">
        <v>2.5944810779346093E-2</v>
      </c>
      <c r="E170" s="114">
        <v>2.472785571898007E-2</v>
      </c>
      <c r="F170" s="142">
        <v>2.2933290908762057E-2</v>
      </c>
      <c r="H170" s="87">
        <v>2.3145206791569728E-2</v>
      </c>
      <c r="I170" s="94">
        <v>2.2178294946563676E-2</v>
      </c>
      <c r="J170" s="88">
        <v>1.9443430600360082E-2</v>
      </c>
      <c r="K170" s="4"/>
      <c r="L170" s="16"/>
      <c r="M170" s="16"/>
      <c r="N170" s="4"/>
      <c r="P170" s="4"/>
      <c r="R170" s="4"/>
    </row>
    <row r="171" spans="1:18" x14ac:dyDescent="0.3">
      <c r="A171" s="32" t="s">
        <v>16</v>
      </c>
      <c r="B171" s="18" t="s">
        <v>17</v>
      </c>
      <c r="C171" s="114">
        <v>1.8739872156828659E-2</v>
      </c>
      <c r="D171" s="113">
        <v>1.8630319391178221E-2</v>
      </c>
      <c r="E171" s="114">
        <v>2.1166758492373986E-2</v>
      </c>
      <c r="F171" s="142">
        <v>2.8331095994140718E-2</v>
      </c>
      <c r="H171" s="87">
        <v>3.3507115890612858E-2</v>
      </c>
      <c r="I171" s="94">
        <v>3.5948612336391239E-2</v>
      </c>
      <c r="J171" s="88">
        <v>3.5266202247329459E-2</v>
      </c>
      <c r="K171" s="4"/>
      <c r="L171" s="16"/>
      <c r="M171" s="16"/>
      <c r="N171" s="4"/>
      <c r="P171" s="4"/>
      <c r="R171" s="4"/>
    </row>
    <row r="172" spans="1:18" x14ac:dyDescent="0.3">
      <c r="A172" s="32" t="s">
        <v>18</v>
      </c>
      <c r="B172" s="18" t="s">
        <v>19</v>
      </c>
      <c r="C172" s="114">
        <v>2.4912585995529126E-3</v>
      </c>
      <c r="D172" s="113">
        <v>2.5486994963325911E-3</v>
      </c>
      <c r="E172" s="114">
        <v>2.9135076370807996E-3</v>
      </c>
      <c r="F172" s="142">
        <v>3.727617750980202E-3</v>
      </c>
      <c r="H172" s="87">
        <v>3.7776172911190755E-3</v>
      </c>
      <c r="I172" s="94">
        <v>4.4258226266395704E-3</v>
      </c>
      <c r="J172" s="88">
        <v>4.0018274178006416E-3</v>
      </c>
      <c r="K172" s="4"/>
      <c r="L172" s="16"/>
      <c r="M172" s="16"/>
      <c r="N172" s="4"/>
      <c r="P172" s="4"/>
      <c r="R172" s="4"/>
    </row>
    <row r="173" spans="1:18" x14ac:dyDescent="0.3">
      <c r="A173" s="32" t="s">
        <v>20</v>
      </c>
      <c r="B173" s="18" t="s">
        <v>21</v>
      </c>
      <c r="C173" s="114">
        <v>2.9131602847720308E-3</v>
      </c>
      <c r="D173" s="113">
        <v>2.7797516070647388E-3</v>
      </c>
      <c r="E173" s="114">
        <v>2.901836133967395E-3</v>
      </c>
      <c r="F173" s="142">
        <v>3.2772120966504895E-3</v>
      </c>
      <c r="H173" s="87">
        <v>3.663548097910801E-3</v>
      </c>
      <c r="I173" s="94">
        <v>3.3789457577158427E-3</v>
      </c>
      <c r="J173" s="88">
        <v>4.2185551610241165E-3</v>
      </c>
      <c r="K173" s="4"/>
      <c r="L173" s="16"/>
      <c r="M173" s="16"/>
      <c r="N173" s="4"/>
      <c r="P173" s="4"/>
      <c r="R173" s="4"/>
    </row>
    <row r="174" spans="1:18" x14ac:dyDescent="0.3">
      <c r="A174" s="32" t="s">
        <v>22</v>
      </c>
      <c r="B174" s="18" t="s">
        <v>23</v>
      </c>
      <c r="C174" s="114">
        <v>9.9656947990135747E-4</v>
      </c>
      <c r="D174" s="113">
        <v>1.031642911432573E-3</v>
      </c>
      <c r="E174" s="114">
        <v>1.0172535816869391E-3</v>
      </c>
      <c r="F174" s="142">
        <v>1.3695322458991154E-3</v>
      </c>
      <c r="H174" s="87">
        <v>2.1065458484795193E-3</v>
      </c>
      <c r="I174" s="94">
        <v>1.9462356726570448E-3</v>
      </c>
      <c r="J174" s="88">
        <v>1.843695291857663E-3</v>
      </c>
      <c r="K174" s="4"/>
      <c r="L174" s="16"/>
      <c r="M174" s="16"/>
      <c r="N174" s="4"/>
      <c r="P174" s="4"/>
      <c r="R174" s="4"/>
    </row>
    <row r="175" spans="1:18" x14ac:dyDescent="0.3">
      <c r="A175" s="32" t="s">
        <v>24</v>
      </c>
      <c r="B175" s="18" t="s">
        <v>25</v>
      </c>
      <c r="C175" s="114">
        <v>6.8490093203650588E-3</v>
      </c>
      <c r="D175" s="113">
        <v>7.2549284973199221E-3</v>
      </c>
      <c r="E175" s="114">
        <v>6.7777509880613956E-3</v>
      </c>
      <c r="F175" s="142">
        <v>7.3229586441222747E-3</v>
      </c>
      <c r="H175" s="87">
        <v>9.1692378096772872E-3</v>
      </c>
      <c r="I175" s="94">
        <v>9.2264841547933206E-3</v>
      </c>
      <c r="J175" s="88">
        <v>1.0102487899480901E-2</v>
      </c>
      <c r="K175" s="4"/>
      <c r="L175" s="16"/>
      <c r="M175" s="16"/>
      <c r="N175" s="4"/>
      <c r="P175" s="4"/>
      <c r="R175" s="4"/>
    </row>
    <row r="176" spans="1:18" x14ac:dyDescent="0.3">
      <c r="A176" s="32" t="s">
        <v>26</v>
      </c>
      <c r="B176" s="18" t="s">
        <v>27</v>
      </c>
      <c r="C176" s="114">
        <v>3.0068686991059322E-2</v>
      </c>
      <c r="D176" s="113">
        <v>3.0063012848298723E-2</v>
      </c>
      <c r="E176" s="114">
        <v>2.9749128664840214E-2</v>
      </c>
      <c r="F176" s="142">
        <v>2.7437714866135318E-2</v>
      </c>
      <c r="H176" s="87">
        <v>2.5762363931785923E-2</v>
      </c>
      <c r="I176" s="94">
        <v>2.7188430669098474E-2</v>
      </c>
      <c r="J176" s="88">
        <v>2.9168994975135622E-2</v>
      </c>
      <c r="K176" s="4"/>
      <c r="L176" s="16"/>
      <c r="M176" s="16"/>
      <c r="N176" s="4"/>
      <c r="P176" s="4"/>
      <c r="R176" s="4"/>
    </row>
    <row r="177" spans="1:18" x14ac:dyDescent="0.3">
      <c r="A177" s="32" t="s">
        <v>28</v>
      </c>
      <c r="B177" s="18" t="s">
        <v>29</v>
      </c>
      <c r="C177" s="114">
        <v>5.7451157640933436E-3</v>
      </c>
      <c r="D177" s="113">
        <v>5.9936854029125361E-3</v>
      </c>
      <c r="E177" s="114">
        <v>5.8331494126780915E-3</v>
      </c>
      <c r="F177" s="142">
        <v>6.8011905347515784E-3</v>
      </c>
      <c r="H177" s="87">
        <v>6.404631765905883E-3</v>
      </c>
      <c r="I177" s="94">
        <v>6.5717486485979667E-3</v>
      </c>
      <c r="J177" s="88">
        <v>8.9625850027509942E-3</v>
      </c>
      <c r="K177" s="4"/>
      <c r="L177" s="16"/>
      <c r="M177" s="16"/>
      <c r="N177" s="4"/>
      <c r="P177" s="4"/>
      <c r="R177" s="4"/>
    </row>
    <row r="178" spans="1:18" x14ac:dyDescent="0.3">
      <c r="A178" s="32" t="s">
        <v>30</v>
      </c>
      <c r="B178" s="18" t="s">
        <v>31</v>
      </c>
      <c r="C178" s="114">
        <v>1.3976385353459398E-2</v>
      </c>
      <c r="D178" s="113">
        <v>1.4995054831779063E-2</v>
      </c>
      <c r="E178" s="114">
        <v>1.3635994384919588E-2</v>
      </c>
      <c r="F178" s="142">
        <v>1.6782504240149196E-2</v>
      </c>
      <c r="H178" s="87">
        <v>1.5928701537426891E-2</v>
      </c>
      <c r="I178" s="94">
        <v>1.5047012412968538E-2</v>
      </c>
      <c r="J178" s="88">
        <v>1.7613176256441869E-2</v>
      </c>
      <c r="K178" s="4"/>
      <c r="L178" s="16"/>
      <c r="M178" s="16"/>
      <c r="N178" s="4"/>
      <c r="P178" s="4"/>
      <c r="R178" s="4"/>
    </row>
    <row r="179" spans="1:18" x14ac:dyDescent="0.3">
      <c r="A179" s="32" t="s">
        <v>32</v>
      </c>
      <c r="B179" s="18" t="s">
        <v>33</v>
      </c>
      <c r="C179" s="114">
        <v>0.18119269833412857</v>
      </c>
      <c r="D179" s="113">
        <v>0.18622331194520403</v>
      </c>
      <c r="E179" s="114">
        <v>0.17954926729409501</v>
      </c>
      <c r="F179" s="142">
        <v>0.20425849640100557</v>
      </c>
      <c r="H179" s="87">
        <v>0.19876224574744072</v>
      </c>
      <c r="I179" s="94">
        <v>0.18893006196795914</v>
      </c>
      <c r="J179" s="88">
        <v>0.19478823192668696</v>
      </c>
      <c r="K179" s="4"/>
      <c r="L179" s="16"/>
      <c r="M179" s="16"/>
      <c r="N179" s="4"/>
      <c r="P179" s="4"/>
      <c r="R179" s="4"/>
    </row>
    <row r="180" spans="1:18" x14ac:dyDescent="0.3">
      <c r="A180" s="32" t="s">
        <v>34</v>
      </c>
      <c r="B180" s="18" t="s">
        <v>35</v>
      </c>
      <c r="C180" s="114">
        <v>0.33215359875319389</v>
      </c>
      <c r="D180" s="113">
        <v>0.32621059402114827</v>
      </c>
      <c r="E180" s="114">
        <v>0.33407485389951891</v>
      </c>
      <c r="F180" s="142">
        <v>0.30031309721838118</v>
      </c>
      <c r="H180" s="87">
        <v>0.29477758270322652</v>
      </c>
      <c r="I180" s="94">
        <v>0.27216489690046469</v>
      </c>
      <c r="J180" s="88">
        <v>0.27051948557404576</v>
      </c>
      <c r="K180" s="4"/>
      <c r="L180" s="16"/>
      <c r="M180" s="16"/>
      <c r="N180" s="4"/>
      <c r="P180" s="4"/>
      <c r="R180" s="4"/>
    </row>
    <row r="181" spans="1:18" x14ac:dyDescent="0.3">
      <c r="A181" s="32" t="s">
        <v>36</v>
      </c>
      <c r="B181" s="18" t="s">
        <v>37</v>
      </c>
      <c r="C181" s="114">
        <v>4.0247976662867117E-3</v>
      </c>
      <c r="D181" s="113">
        <v>4.1699450106223949E-3</v>
      </c>
      <c r="E181" s="114">
        <v>3.5091811121794668E-3</v>
      </c>
      <c r="F181" s="142">
        <v>3.298664931681565E-3</v>
      </c>
      <c r="H181" s="87">
        <v>3.2824363438322002E-3</v>
      </c>
      <c r="I181" s="94">
        <v>3.2492420253426501E-3</v>
      </c>
      <c r="J181" s="88">
        <v>3.8954968407409933E-3</v>
      </c>
      <c r="K181" s="4"/>
      <c r="L181" s="16"/>
      <c r="M181" s="16"/>
      <c r="N181" s="4"/>
      <c r="P181" s="4"/>
      <c r="R181" s="4"/>
    </row>
    <row r="182" spans="1:18" x14ac:dyDescent="0.3">
      <c r="A182" s="32" t="s">
        <v>38</v>
      </c>
      <c r="B182" s="18" t="s">
        <v>39</v>
      </c>
      <c r="C182" s="114">
        <v>4.2685218143829091E-3</v>
      </c>
      <c r="D182" s="113">
        <v>4.165157311591664E-3</v>
      </c>
      <c r="E182" s="114">
        <v>3.9684816894385412E-3</v>
      </c>
      <c r="F182" s="142">
        <v>3.7813667431814049E-3</v>
      </c>
      <c r="H182" s="87">
        <v>5.0406474753145747E-3</v>
      </c>
      <c r="I182" s="94">
        <v>5.5813734251095272E-3</v>
      </c>
      <c r="J182" s="88">
        <v>4.6069593507697369E-3</v>
      </c>
      <c r="K182" s="4"/>
      <c r="L182" s="16"/>
      <c r="M182" s="16"/>
      <c r="N182" s="4"/>
      <c r="P182" s="4"/>
      <c r="R182" s="4"/>
    </row>
    <row r="183" spans="1:18" x14ac:dyDescent="0.3">
      <c r="A183" s="32" t="s">
        <v>40</v>
      </c>
      <c r="B183" s="18" t="s">
        <v>41</v>
      </c>
      <c r="C183" s="114">
        <v>2.1693135363949574E-2</v>
      </c>
      <c r="D183" s="113">
        <v>2.1093606238034125E-2</v>
      </c>
      <c r="E183" s="114">
        <v>2.1573104960376698E-2</v>
      </c>
      <c r="F183" s="142">
        <v>1.8708468415123383E-2</v>
      </c>
      <c r="H183" s="87">
        <v>2.2661312204512604E-2</v>
      </c>
      <c r="I183" s="94">
        <v>2.3921153349749699E-2</v>
      </c>
      <c r="J183" s="88">
        <v>2.1584664817124847E-2</v>
      </c>
      <c r="K183" s="4"/>
      <c r="L183" s="16"/>
      <c r="M183" s="16"/>
      <c r="N183" s="4"/>
      <c r="P183" s="4"/>
      <c r="R183" s="4"/>
    </row>
    <row r="184" spans="1:18" x14ac:dyDescent="0.3">
      <c r="A184" s="32" t="s">
        <v>42</v>
      </c>
      <c r="B184" s="18" t="s">
        <v>43</v>
      </c>
      <c r="C184" s="114">
        <v>0.11155789817772446</v>
      </c>
      <c r="D184" s="113">
        <v>0.1110180072921913</v>
      </c>
      <c r="E184" s="114">
        <v>0.11551568591244975</v>
      </c>
      <c r="F184" s="142">
        <v>0.11181507385822585</v>
      </c>
      <c r="H184" s="87">
        <v>0.10862547634203024</v>
      </c>
      <c r="I184" s="94">
        <v>0.10171928781139503</v>
      </c>
      <c r="J184" s="88">
        <v>9.2497183119547452E-2</v>
      </c>
      <c r="K184" s="4"/>
      <c r="L184" s="16"/>
      <c r="M184" s="16"/>
      <c r="N184" s="4"/>
      <c r="P184" s="4"/>
      <c r="R184" s="4"/>
    </row>
    <row r="185" spans="1:18" x14ac:dyDescent="0.3">
      <c r="A185" s="32" t="s">
        <v>44</v>
      </c>
      <c r="B185" s="18" t="s">
        <v>45</v>
      </c>
      <c r="C185" s="114">
        <v>1.5550193471657692E-3</v>
      </c>
      <c r="D185" s="113">
        <v>1.5957245885532489E-3</v>
      </c>
      <c r="E185" s="114">
        <v>1.8185201580281545E-3</v>
      </c>
      <c r="F185" s="142">
        <v>2.0823655502468989E-3</v>
      </c>
      <c r="H185" s="87">
        <v>2.4796687108119431E-3</v>
      </c>
      <c r="I185" s="94">
        <v>3.0126058159332145E-3</v>
      </c>
      <c r="J185" s="88">
        <v>2.5372996897949193E-3</v>
      </c>
      <c r="K185" s="4"/>
      <c r="L185" s="16"/>
      <c r="M185" s="16"/>
      <c r="N185" s="4"/>
      <c r="P185" s="4"/>
      <c r="R185" s="4"/>
    </row>
    <row r="186" spans="1:18" x14ac:dyDescent="0.3">
      <c r="A186" s="32" t="s">
        <v>46</v>
      </c>
      <c r="B186" s="18" t="s">
        <v>47</v>
      </c>
      <c r="C186" s="114">
        <v>2.5092576791433353E-3</v>
      </c>
      <c r="D186" s="113">
        <v>2.4970605777523292E-3</v>
      </c>
      <c r="E186" s="114">
        <v>3.0461149570647915E-3</v>
      </c>
      <c r="F186" s="142">
        <v>3.1921933077135255E-3</v>
      </c>
      <c r="H186" s="87">
        <v>3.5260389655868089E-3</v>
      </c>
      <c r="I186" s="94">
        <v>3.8465125537611305E-3</v>
      </c>
      <c r="J186" s="88">
        <v>3.5809870331935901E-3</v>
      </c>
      <c r="K186" s="4"/>
      <c r="L186" s="16"/>
      <c r="M186" s="16"/>
      <c r="N186" s="4"/>
      <c r="P186" s="4"/>
      <c r="R186" s="4"/>
    </row>
    <row r="187" spans="1:18" x14ac:dyDescent="0.3">
      <c r="A187" s="32" t="s">
        <v>48</v>
      </c>
      <c r="B187" s="18" t="s">
        <v>49</v>
      </c>
      <c r="C187" s="114">
        <v>1.620527368872256E-3</v>
      </c>
      <c r="D187" s="113">
        <v>1.7727489007015582E-3</v>
      </c>
      <c r="E187" s="114">
        <v>2.1135463364355131E-3</v>
      </c>
      <c r="F187" s="142">
        <v>2.6167283430739712E-3</v>
      </c>
      <c r="H187" s="87">
        <v>3.203786283189943E-3</v>
      </c>
      <c r="I187" s="94">
        <v>3.3770258041975485E-3</v>
      </c>
      <c r="J187" s="88">
        <v>3.2187463555154805E-3</v>
      </c>
      <c r="K187" s="4"/>
      <c r="L187" s="16"/>
      <c r="M187" s="16"/>
      <c r="N187" s="4"/>
      <c r="P187" s="4"/>
      <c r="R187" s="4"/>
    </row>
    <row r="188" spans="1:18" x14ac:dyDescent="0.3">
      <c r="A188" s="32" t="s">
        <v>50</v>
      </c>
      <c r="B188" s="18" t="s">
        <v>51</v>
      </c>
      <c r="C188" s="114">
        <v>5.4947000815672934E-4</v>
      </c>
      <c r="D188" s="113">
        <v>4.7368793915912501E-4</v>
      </c>
      <c r="E188" s="114">
        <v>3.9518315961011388E-4</v>
      </c>
      <c r="F188" s="142">
        <v>4.5852857772041847E-4</v>
      </c>
      <c r="H188" s="87">
        <v>4.5879097121198962E-4</v>
      </c>
      <c r="I188" s="94">
        <v>3.9164072191847076E-4</v>
      </c>
      <c r="J188" s="88">
        <v>4.0440965456270671E-4</v>
      </c>
      <c r="K188" s="4"/>
      <c r="L188" s="16"/>
      <c r="M188" s="16"/>
      <c r="N188" s="4"/>
      <c r="P188" s="4"/>
      <c r="R188" s="4"/>
    </row>
    <row r="189" spans="1:18" x14ac:dyDescent="0.3">
      <c r="A189" s="32" t="s">
        <v>52</v>
      </c>
      <c r="B189" s="18" t="s">
        <v>53</v>
      </c>
      <c r="C189" s="114">
        <v>7.7706647341517804E-2</v>
      </c>
      <c r="D189" s="113">
        <v>7.8338602029565996E-2</v>
      </c>
      <c r="E189" s="114">
        <v>7.5045577411875397E-2</v>
      </c>
      <c r="F189" s="142">
        <v>7.2789881885658908E-2</v>
      </c>
      <c r="H189" s="87">
        <v>6.854679493948676E-2</v>
      </c>
      <c r="I189" s="94">
        <v>8.0456840591562981E-2</v>
      </c>
      <c r="J189" s="88">
        <v>8.2402029109631222E-2</v>
      </c>
      <c r="K189" s="4"/>
      <c r="L189" s="16"/>
      <c r="M189" s="16"/>
      <c r="N189" s="4"/>
      <c r="P189" s="4"/>
      <c r="R189" s="4"/>
    </row>
    <row r="190" spans="1:18" x14ac:dyDescent="0.3">
      <c r="A190" s="32" t="s">
        <v>54</v>
      </c>
      <c r="B190" s="18" t="s">
        <v>55</v>
      </c>
      <c r="C190" s="114">
        <v>1.924449282597784E-2</v>
      </c>
      <c r="D190" s="113">
        <v>2.0297885524370795E-2</v>
      </c>
      <c r="E190" s="114">
        <v>2.211339080201357E-2</v>
      </c>
      <c r="F190" s="142">
        <v>2.520574639177901E-2</v>
      </c>
      <c r="H190" s="87">
        <v>2.8520707987687095E-2</v>
      </c>
      <c r="I190" s="94">
        <v>3.6137353481374188E-2</v>
      </c>
      <c r="J190" s="88">
        <v>3.5285285600792228E-2</v>
      </c>
      <c r="K190" s="4"/>
      <c r="L190" s="16"/>
      <c r="M190" s="16"/>
      <c r="N190" s="4"/>
      <c r="P190" s="4"/>
      <c r="R190" s="4"/>
    </row>
    <row r="191" spans="1:18" x14ac:dyDescent="0.3">
      <c r="A191" s="32" t="s">
        <v>56</v>
      </c>
      <c r="B191" s="18" t="s">
        <v>57</v>
      </c>
      <c r="C191" s="114">
        <v>1.4168976260671158E-2</v>
      </c>
      <c r="D191" s="113">
        <v>1.3142653229212268E-2</v>
      </c>
      <c r="E191" s="114">
        <v>1.3272564449487569E-2</v>
      </c>
      <c r="F191" s="142">
        <v>1.2362289498592156E-2</v>
      </c>
      <c r="H191" s="87">
        <v>1.1625031145042519E-2</v>
      </c>
      <c r="I191" s="94">
        <v>1.2095440011036754E-2</v>
      </c>
      <c r="J191" s="88">
        <v>1.2766070013085351E-2</v>
      </c>
      <c r="K191" s="4"/>
      <c r="L191" s="16"/>
      <c r="M191" s="16"/>
      <c r="N191" s="4"/>
      <c r="P191" s="4"/>
      <c r="R191" s="4"/>
    </row>
    <row r="192" spans="1:18" x14ac:dyDescent="0.3">
      <c r="A192" s="32" t="s">
        <v>58</v>
      </c>
      <c r="B192" s="18" t="s">
        <v>59</v>
      </c>
      <c r="C192" s="114">
        <v>5.9899858109921595E-3</v>
      </c>
      <c r="D192" s="113">
        <v>6.3041639448418842E-3</v>
      </c>
      <c r="E192" s="114">
        <v>6.8499707000326303E-3</v>
      </c>
      <c r="F192" s="142">
        <v>9.0254836757225412E-3</v>
      </c>
      <c r="H192" s="87">
        <v>9.27090625215337E-3</v>
      </c>
      <c r="I192" s="94">
        <v>8.1719560974959846E-3</v>
      </c>
      <c r="J192" s="88">
        <v>1.080052562083628E-2</v>
      </c>
      <c r="K192" s="4"/>
      <c r="L192" s="16"/>
      <c r="M192" s="16"/>
      <c r="N192" s="4"/>
      <c r="P192" s="4"/>
      <c r="R192" s="4"/>
    </row>
    <row r="193" spans="1:18" x14ac:dyDescent="0.3">
      <c r="A193" s="32" t="s">
        <v>60</v>
      </c>
      <c r="B193" s="18" t="s">
        <v>61</v>
      </c>
      <c r="C193" s="114">
        <v>3.775479541590548E-3</v>
      </c>
      <c r="D193" s="113">
        <v>3.8046160424682072E-3</v>
      </c>
      <c r="E193" s="114">
        <v>4.7937603171569892E-3</v>
      </c>
      <c r="F193" s="142">
        <v>5.1373942216652755E-3</v>
      </c>
      <c r="H193" s="87">
        <v>6.0393957982212984E-3</v>
      </c>
      <c r="I193" s="94">
        <v>5.9539857324001615E-3</v>
      </c>
      <c r="J193" s="88">
        <v>8.1680209126228556E-3</v>
      </c>
      <c r="K193" s="4"/>
      <c r="L193" s="16"/>
      <c r="M193" s="16"/>
      <c r="N193" s="4"/>
      <c r="P193" s="4"/>
      <c r="R193" s="4"/>
    </row>
    <row r="194" spans="1:18" x14ac:dyDescent="0.3">
      <c r="A194" s="32" t="s">
        <v>62</v>
      </c>
      <c r="B194" s="18" t="s">
        <v>63</v>
      </c>
      <c r="C194" s="114">
        <v>1.5650369985069864E-3</v>
      </c>
      <c r="D194" s="113">
        <v>1.5035017351749072E-3</v>
      </c>
      <c r="E194" s="114">
        <v>1.3833859255076107E-3</v>
      </c>
      <c r="F194" s="142">
        <v>1.8454625474629241E-3</v>
      </c>
      <c r="H194" s="87">
        <v>1.8820877551178603E-3</v>
      </c>
      <c r="I194" s="94">
        <v>2.0340697936479845E-3</v>
      </c>
      <c r="J194" s="88">
        <v>2.2930322973836923E-3</v>
      </c>
      <c r="K194" s="4"/>
      <c r="L194" s="16"/>
      <c r="M194" s="16"/>
      <c r="N194" s="4"/>
      <c r="P194" s="4"/>
      <c r="R194" s="4"/>
    </row>
    <row r="195" spans="1:18" x14ac:dyDescent="0.3">
      <c r="A195" s="32" t="s">
        <v>64</v>
      </c>
      <c r="B195" s="18" t="s">
        <v>65</v>
      </c>
      <c r="C195" s="114">
        <v>6.3691307833119645E-2</v>
      </c>
      <c r="D195" s="113">
        <v>6.2213541729788255E-2</v>
      </c>
      <c r="E195" s="114">
        <v>5.2413889497932159E-2</v>
      </c>
      <c r="F195" s="142">
        <v>5.1376273165206869E-2</v>
      </c>
      <c r="H195" s="87">
        <v>5.5391785628912095E-2</v>
      </c>
      <c r="I195" s="94">
        <v>6.1141538401167692E-2</v>
      </c>
      <c r="J195" s="88">
        <v>5.1709628470489724E-2</v>
      </c>
      <c r="K195" s="4"/>
      <c r="L195" s="16"/>
      <c r="M195" s="16"/>
      <c r="N195" s="4"/>
      <c r="P195" s="4"/>
      <c r="R195" s="4"/>
    </row>
    <row r="196" spans="1:18" x14ac:dyDescent="0.3">
      <c r="A196" s="32" t="s">
        <v>66</v>
      </c>
      <c r="B196" s="18" t="s">
        <v>67</v>
      </c>
      <c r="C196" s="114">
        <v>4.2301760789547713E-2</v>
      </c>
      <c r="D196" s="113">
        <v>4.5933286173955493E-2</v>
      </c>
      <c r="E196" s="114">
        <v>4.9840286402208764E-2</v>
      </c>
      <c r="F196" s="142">
        <v>5.3749367985967439E-2</v>
      </c>
      <c r="H196" s="87">
        <v>5.2440335781733516E-2</v>
      </c>
      <c r="I196" s="94">
        <v>6.1903428290057343E-2</v>
      </c>
      <c r="J196" s="88">
        <v>6.8320988760994975E-2</v>
      </c>
      <c r="K196" s="4"/>
      <c r="L196" s="16"/>
      <c r="M196" s="16"/>
      <c r="N196" s="4"/>
      <c r="P196" s="4"/>
      <c r="R196" s="4"/>
    </row>
    <row r="197" spans="1:18" x14ac:dyDescent="0.3">
      <c r="A197" s="33" t="s">
        <v>68</v>
      </c>
      <c r="B197" s="27" t="s">
        <v>69</v>
      </c>
      <c r="C197" s="115">
        <v>4.7464183192740525E-2</v>
      </c>
      <c r="D197" s="115">
        <v>4.3550280944927897E-2</v>
      </c>
      <c r="E197" s="116">
        <v>4.7529995754732338E-2</v>
      </c>
      <c r="F197" s="143">
        <v>4.9360675446339361E-2</v>
      </c>
      <c r="H197" s="89">
        <v>4.9489493830434786E-2</v>
      </c>
      <c r="I197" s="95">
        <v>4.9276761924350355E-2</v>
      </c>
      <c r="J197" s="90">
        <v>5.4377184799601595E-2</v>
      </c>
      <c r="K197" s="4"/>
      <c r="L197" s="16"/>
      <c r="M197" s="16"/>
      <c r="N197" s="4"/>
      <c r="P197" s="4"/>
      <c r="R197" s="4"/>
    </row>
    <row r="198" spans="1:18" x14ac:dyDescent="0.3">
      <c r="A198" s="33" t="s">
        <v>70</v>
      </c>
      <c r="B198" s="27" t="s">
        <v>71</v>
      </c>
      <c r="C198" s="115">
        <v>0.36410632506781276</v>
      </c>
      <c r="D198" s="115">
        <v>0.35024549248992926</v>
      </c>
      <c r="E198" s="116">
        <v>0.34834918849162444</v>
      </c>
      <c r="F198" s="143">
        <v>0.35569181795272159</v>
      </c>
      <c r="H198" s="89">
        <v>0.32952616905115334</v>
      </c>
      <c r="I198" s="95">
        <v>0.29065786127331195</v>
      </c>
      <c r="J198" s="90">
        <v>0.30003553250633369</v>
      </c>
      <c r="K198" s="4"/>
      <c r="L198" s="16"/>
      <c r="M198" s="16"/>
      <c r="N198" s="4"/>
      <c r="P198" s="4"/>
      <c r="R198" s="4"/>
    </row>
    <row r="199" spans="1:18" x14ac:dyDescent="0.3">
      <c r="A199" s="33" t="s">
        <v>72</v>
      </c>
      <c r="B199" s="27" t="s">
        <v>73</v>
      </c>
      <c r="C199" s="115">
        <v>1.9189477052637845E-2</v>
      </c>
      <c r="D199" s="115">
        <v>2.2596898518957624E-2</v>
      </c>
      <c r="E199" s="116">
        <v>1.9842210289069372E-2</v>
      </c>
      <c r="F199" s="143">
        <v>2.4313547104484159E-2</v>
      </c>
      <c r="H199" s="89">
        <v>2.7513782214675615E-2</v>
      </c>
      <c r="I199" s="95">
        <v>3.5962151254921526E-2</v>
      </c>
      <c r="J199" s="90">
        <v>3.6857993678087862E-2</v>
      </c>
      <c r="K199" s="4"/>
      <c r="L199" s="16"/>
      <c r="M199" s="16"/>
      <c r="N199" s="4"/>
      <c r="P199" s="4"/>
      <c r="R199" s="4"/>
    </row>
    <row r="200" spans="1:18" x14ac:dyDescent="0.3">
      <c r="A200" s="357" t="s">
        <v>74</v>
      </c>
      <c r="B200" s="358" t="s">
        <v>75</v>
      </c>
      <c r="C200" s="422">
        <v>1</v>
      </c>
      <c r="D200" s="422">
        <v>1</v>
      </c>
      <c r="E200" s="422">
        <v>1</v>
      </c>
      <c r="F200" s="423">
        <v>1</v>
      </c>
      <c r="H200" s="364">
        <v>1</v>
      </c>
      <c r="I200" s="365">
        <v>1</v>
      </c>
      <c r="J200" s="366">
        <v>1</v>
      </c>
      <c r="K200" s="4"/>
      <c r="L200" s="16"/>
      <c r="M200" s="16"/>
      <c r="N200" s="4"/>
      <c r="P200" s="4"/>
      <c r="R200" s="4"/>
    </row>
    <row r="201" spans="1:18" x14ac:dyDescent="0.3">
      <c r="A201" s="34" t="s">
        <v>76</v>
      </c>
      <c r="B201" s="20" t="s">
        <v>77</v>
      </c>
      <c r="C201" s="63">
        <v>1.3641063250678127</v>
      </c>
      <c r="D201" s="63">
        <v>1.3502454924899294</v>
      </c>
      <c r="E201" s="63">
        <v>1.3483491884916243</v>
      </c>
      <c r="F201" s="144">
        <v>1.3556918179527218</v>
      </c>
      <c r="H201" s="91">
        <v>1.3295261690511533</v>
      </c>
      <c r="I201" s="92">
        <v>1.2906578612733119</v>
      </c>
      <c r="J201" s="93">
        <v>1.3000355325063337</v>
      </c>
      <c r="K201" s="4"/>
      <c r="L201" s="16"/>
      <c r="M201" s="16"/>
      <c r="N201" s="4"/>
      <c r="P201" s="4"/>
      <c r="R201" s="4"/>
    </row>
    <row r="202" spans="1:18" ht="15" thickBot="1" x14ac:dyDescent="0.35">
      <c r="A202" s="35" t="s">
        <v>78</v>
      </c>
      <c r="B202" s="36"/>
      <c r="C202" s="132">
        <v>1.4307599853131909</v>
      </c>
      <c r="D202" s="132">
        <v>1.4163926719538147</v>
      </c>
      <c r="E202" s="133">
        <v>1.4157213945354261</v>
      </c>
      <c r="F202" s="145">
        <v>1.4293660405035451</v>
      </c>
      <c r="H202" s="96">
        <v>1.4065294450962638</v>
      </c>
      <c r="I202" s="97">
        <v>1.3758967744525838</v>
      </c>
      <c r="J202" s="98">
        <v>1.3912707109840232</v>
      </c>
      <c r="K202" s="4"/>
      <c r="L202" s="16"/>
      <c r="M202" s="16"/>
      <c r="N202" s="4"/>
      <c r="P202" s="4"/>
      <c r="R202" s="4"/>
    </row>
    <row r="203" spans="1:18" x14ac:dyDescent="0.3">
      <c r="A203" s="6" t="s">
        <v>79</v>
      </c>
      <c r="B203" s="28"/>
      <c r="C203" s="29"/>
      <c r="D203" s="29"/>
      <c r="E203" s="29"/>
      <c r="F203" s="29"/>
      <c r="G203" s="29"/>
      <c r="H203" s="29"/>
      <c r="I203" s="29"/>
      <c r="J203" s="29"/>
      <c r="K203" s="4"/>
      <c r="L203" s="16"/>
      <c r="M203" s="16"/>
    </row>
    <row r="204" spans="1:18" ht="15" thickBot="1" x14ac:dyDescent="0.35"/>
    <row r="205" spans="1:18" ht="18" customHeight="1" thickBot="1" x14ac:dyDescent="0.35">
      <c r="A205" s="770" t="s">
        <v>253</v>
      </c>
      <c r="B205" s="771"/>
      <c r="C205" s="771"/>
      <c r="D205" s="771"/>
      <c r="E205" s="771"/>
      <c r="F205" s="771"/>
      <c r="G205" s="771"/>
      <c r="H205" s="771"/>
      <c r="I205" s="771"/>
      <c r="J205" s="771"/>
      <c r="K205" s="771"/>
      <c r="L205" s="771"/>
      <c r="M205" s="771"/>
      <c r="N205" s="771"/>
      <c r="O205" s="772"/>
      <c r="R205" s="16"/>
    </row>
    <row r="206" spans="1:18" ht="15" thickBot="1" x14ac:dyDescent="0.35">
      <c r="A206" s="6"/>
      <c r="B206" s="6"/>
      <c r="C206" s="763" t="s">
        <v>152</v>
      </c>
      <c r="D206" s="761"/>
      <c r="E206" s="761"/>
      <c r="F206" s="762"/>
      <c r="G206" s="6"/>
      <c r="H206" s="763" t="s">
        <v>152</v>
      </c>
      <c r="I206" s="761"/>
      <c r="J206" s="762"/>
      <c r="K206" s="6"/>
      <c r="L206" s="763" t="s">
        <v>153</v>
      </c>
      <c r="M206" s="761"/>
      <c r="N206" s="761"/>
      <c r="O206" s="762"/>
      <c r="R206" s="16"/>
    </row>
    <row r="207" spans="1:18" ht="40.799999999999997" x14ac:dyDescent="0.3">
      <c r="A207" s="413"/>
      <c r="B207" s="414"/>
      <c r="C207" s="419">
        <v>2020</v>
      </c>
      <c r="D207" s="420">
        <v>2021</v>
      </c>
      <c r="E207" s="420">
        <v>2022</v>
      </c>
      <c r="F207" s="421">
        <v>2025</v>
      </c>
      <c r="H207" s="417" t="s">
        <v>3</v>
      </c>
      <c r="I207" s="417" t="s">
        <v>4</v>
      </c>
      <c r="J207" s="418" t="s">
        <v>5</v>
      </c>
      <c r="L207" s="417" t="s">
        <v>137</v>
      </c>
      <c r="M207" s="417" t="s">
        <v>7</v>
      </c>
      <c r="N207" s="417" t="s">
        <v>8</v>
      </c>
      <c r="O207" s="418" t="s">
        <v>9</v>
      </c>
      <c r="R207" s="16"/>
    </row>
    <row r="208" spans="1:18" x14ac:dyDescent="0.3">
      <c r="A208" s="415" t="s">
        <v>10</v>
      </c>
      <c r="B208" s="416" t="s">
        <v>11</v>
      </c>
      <c r="C208" s="411" t="s">
        <v>138</v>
      </c>
      <c r="D208" s="412" t="s">
        <v>138</v>
      </c>
      <c r="E208" s="412" t="s">
        <v>138</v>
      </c>
      <c r="F208" s="311" t="s">
        <v>138</v>
      </c>
      <c r="H208" s="411" t="s">
        <v>138</v>
      </c>
      <c r="I208" s="411" t="s">
        <v>138</v>
      </c>
      <c r="J208" s="292" t="s">
        <v>138</v>
      </c>
      <c r="L208" s="417" t="s">
        <v>13</v>
      </c>
      <c r="M208" s="417" t="s">
        <v>13</v>
      </c>
      <c r="N208" s="417" t="s">
        <v>13</v>
      </c>
      <c r="O208" s="418" t="s">
        <v>13</v>
      </c>
      <c r="R208" s="16"/>
    </row>
    <row r="209" spans="1:18" x14ac:dyDescent="0.3">
      <c r="A209" s="32" t="s">
        <v>87</v>
      </c>
      <c r="B209" s="18"/>
      <c r="C209" s="202">
        <v>31.299628165357767</v>
      </c>
      <c r="D209" s="203">
        <v>41.398123711913904</v>
      </c>
      <c r="E209" s="202">
        <v>51.684826129907833</v>
      </c>
      <c r="F209" s="204">
        <v>71.60534405998331</v>
      </c>
      <c r="G209" s="121"/>
      <c r="H209" s="180">
        <v>85.458827177314276</v>
      </c>
      <c r="I209" s="181">
        <v>97.72954659115463</v>
      </c>
      <c r="J209" s="182">
        <v>133.76332223034336</v>
      </c>
      <c r="K209" s="121"/>
      <c r="L209" s="87">
        <v>0.24848233435839351</v>
      </c>
      <c r="M209" s="87">
        <v>3.6006066502206613E-2</v>
      </c>
      <c r="N209" s="94">
        <v>6.4182443004263012E-2</v>
      </c>
      <c r="O209" s="88">
        <v>0.13312630643741041</v>
      </c>
      <c r="R209" s="16"/>
    </row>
    <row r="210" spans="1:18" x14ac:dyDescent="0.3">
      <c r="A210" s="32" t="s">
        <v>88</v>
      </c>
      <c r="B210" s="18"/>
      <c r="C210" s="202">
        <v>43.147841887277401</v>
      </c>
      <c r="D210" s="203">
        <v>58.336720351979324</v>
      </c>
      <c r="E210" s="202">
        <v>90.645626140528037</v>
      </c>
      <c r="F210" s="204">
        <v>192.76673778914173</v>
      </c>
      <c r="G210" s="121"/>
      <c r="H210" s="180">
        <v>219.15114228811908</v>
      </c>
      <c r="I210" s="181">
        <v>234.14420036581652</v>
      </c>
      <c r="J210" s="182">
        <v>307.61879166344289</v>
      </c>
      <c r="K210" s="121"/>
      <c r="L210" s="87">
        <v>0.55383479896727672</v>
      </c>
      <c r="M210" s="87">
        <v>2.5988110783642382E-2</v>
      </c>
      <c r="N210" s="94">
        <v>3.9657429518627607E-2</v>
      </c>
      <c r="O210" s="88">
        <v>9.7984357149202062E-2</v>
      </c>
      <c r="R210" s="16"/>
    </row>
    <row r="211" spans="1:18" x14ac:dyDescent="0.3">
      <c r="A211" s="32" t="s">
        <v>89</v>
      </c>
      <c r="B211" s="18"/>
      <c r="C211" s="202">
        <v>304.01000048610723</v>
      </c>
      <c r="D211" s="203">
        <v>363.53742244245387</v>
      </c>
      <c r="E211" s="202">
        <v>423.48395602308727</v>
      </c>
      <c r="F211" s="204">
        <v>527.30561338977645</v>
      </c>
      <c r="G211" s="121"/>
      <c r="H211" s="180">
        <v>592.62776513283052</v>
      </c>
      <c r="I211" s="181">
        <v>715.38251881078941</v>
      </c>
      <c r="J211" s="182">
        <v>893.83452621959066</v>
      </c>
      <c r="K211" s="121"/>
      <c r="L211" s="87">
        <v>0.1648978341153382</v>
      </c>
      <c r="M211" s="87">
        <v>2.3632155586234216E-2</v>
      </c>
      <c r="N211" s="94">
        <v>6.2906800706957311E-2</v>
      </c>
      <c r="O211" s="88">
        <v>0.11131952932808797</v>
      </c>
      <c r="R211" s="16"/>
    </row>
    <row r="212" spans="1:18" x14ac:dyDescent="0.3">
      <c r="A212" s="32" t="s">
        <v>90</v>
      </c>
      <c r="B212" s="18"/>
      <c r="C212" s="202">
        <v>3110.3017317942986</v>
      </c>
      <c r="D212" s="203">
        <v>3802.9755370669723</v>
      </c>
      <c r="E212" s="202">
        <v>4721.2896054809698</v>
      </c>
      <c r="F212" s="204">
        <v>6840.5392651240863</v>
      </c>
      <c r="G212" s="121"/>
      <c r="H212" s="180">
        <v>7142.842214920719</v>
      </c>
      <c r="I212" s="181">
        <v>8733.2121358567765</v>
      </c>
      <c r="J212" s="182">
        <v>10886.586007561302</v>
      </c>
      <c r="K212" s="121"/>
      <c r="L212" s="87">
        <v>0.24147251526162683</v>
      </c>
      <c r="M212" s="87">
        <v>8.686348872935401E-3</v>
      </c>
      <c r="N212" s="94">
        <v>5.0066331671275943E-2</v>
      </c>
      <c r="O212" s="88">
        <v>9.7388168598217861E-2</v>
      </c>
      <c r="R212" s="16"/>
    </row>
    <row r="213" spans="1:18" x14ac:dyDescent="0.3">
      <c r="A213" s="32" t="s">
        <v>91</v>
      </c>
      <c r="B213" s="18"/>
      <c r="C213" s="202">
        <v>454.77772166015819</v>
      </c>
      <c r="D213" s="203">
        <v>587.35703923403537</v>
      </c>
      <c r="E213" s="202">
        <v>741.63614067405274</v>
      </c>
      <c r="F213" s="204">
        <v>1073.1439230466676</v>
      </c>
      <c r="G213" s="121"/>
      <c r="H213" s="180">
        <v>1178.5799042988726</v>
      </c>
      <c r="I213" s="181">
        <v>1647.2193916372462</v>
      </c>
      <c r="J213" s="182">
        <v>1819.67860180399</v>
      </c>
      <c r="K213" s="121"/>
      <c r="L213" s="87">
        <v>0.26266664249263227</v>
      </c>
      <c r="M213" s="87">
        <v>1.8920293979157066E-2</v>
      </c>
      <c r="N213" s="94">
        <v>8.9478577596534103E-2</v>
      </c>
      <c r="O213" s="88">
        <v>0.11139219747838958</v>
      </c>
      <c r="R213" s="16"/>
    </row>
    <row r="214" spans="1:18" x14ac:dyDescent="0.3">
      <c r="A214" s="32" t="s">
        <v>92</v>
      </c>
      <c r="B214" s="18"/>
      <c r="C214" s="202">
        <v>1028.3496246416144</v>
      </c>
      <c r="D214" s="203">
        <v>1245.3958059598417</v>
      </c>
      <c r="E214" s="202">
        <v>1542.0047264568686</v>
      </c>
      <c r="F214" s="204">
        <v>2203.6959471368123</v>
      </c>
      <c r="G214" s="121"/>
      <c r="H214" s="180">
        <v>2286.1077988431498</v>
      </c>
      <c r="I214" s="181">
        <v>2949.9621289692623</v>
      </c>
      <c r="J214" s="182">
        <v>4066.5791877509214</v>
      </c>
      <c r="K214" s="121"/>
      <c r="L214" s="87">
        <v>0.23816438041432675</v>
      </c>
      <c r="M214" s="87">
        <v>7.369984351408565E-3</v>
      </c>
      <c r="N214" s="94">
        <v>6.0066117496544447E-2</v>
      </c>
      <c r="O214" s="88">
        <v>0.13035669812988493</v>
      </c>
      <c r="R214" s="16"/>
    </row>
    <row r="215" spans="1:18" x14ac:dyDescent="0.3">
      <c r="A215" s="32" t="s">
        <v>93</v>
      </c>
      <c r="B215" s="18"/>
      <c r="C215" s="202">
        <v>2614.215582677873</v>
      </c>
      <c r="D215" s="203">
        <v>3349.649519443567</v>
      </c>
      <c r="E215" s="202">
        <v>4310.7718213660573</v>
      </c>
      <c r="F215" s="204">
        <v>6563.3961099610378</v>
      </c>
      <c r="G215" s="121"/>
      <c r="H215" s="180">
        <v>6678.5742339279359</v>
      </c>
      <c r="I215" s="181">
        <v>8837.7785202976247</v>
      </c>
      <c r="J215" s="182">
        <v>10486.431415864166</v>
      </c>
      <c r="K215" s="121"/>
      <c r="L215" s="87">
        <v>0.2869321988296103</v>
      </c>
      <c r="M215" s="87">
        <v>3.4853313007483511E-3</v>
      </c>
      <c r="N215" s="94">
        <v>6.1311572233506251E-2</v>
      </c>
      <c r="O215" s="88">
        <v>9.8246482823019621E-2</v>
      </c>
      <c r="R215" s="16"/>
    </row>
    <row r="216" spans="1:18" x14ac:dyDescent="0.3">
      <c r="A216" s="32" t="s">
        <v>94</v>
      </c>
      <c r="B216" s="18"/>
      <c r="C216" s="202">
        <v>1845.3890901887073</v>
      </c>
      <c r="D216" s="203">
        <v>2277.7901879796818</v>
      </c>
      <c r="E216" s="202">
        <v>2729.9675587305328</v>
      </c>
      <c r="F216" s="204">
        <v>3656.8787508209516</v>
      </c>
      <c r="G216" s="121"/>
      <c r="H216" s="180">
        <v>4068.7084467047462</v>
      </c>
      <c r="I216" s="181">
        <v>4731.0247859718602</v>
      </c>
      <c r="J216" s="182">
        <v>6473.6454263930891</v>
      </c>
      <c r="K216" s="121"/>
      <c r="L216" s="87">
        <v>0.19851581288613596</v>
      </c>
      <c r="M216" s="87">
        <v>2.1572519779129662E-2</v>
      </c>
      <c r="N216" s="94">
        <v>5.2855893476769333E-2</v>
      </c>
      <c r="O216" s="88">
        <v>0.12100530939206733</v>
      </c>
      <c r="R216" s="16"/>
    </row>
    <row r="217" spans="1:18" x14ac:dyDescent="0.3">
      <c r="A217" s="32" t="s">
        <v>95</v>
      </c>
      <c r="B217" s="18"/>
      <c r="C217" s="202">
        <v>679.30326029774528</v>
      </c>
      <c r="D217" s="203">
        <v>950.95667387921367</v>
      </c>
      <c r="E217" s="202">
        <v>1494.4578584275948</v>
      </c>
      <c r="F217" s="204">
        <v>3188.8253527442193</v>
      </c>
      <c r="G217" s="121"/>
      <c r="H217" s="180">
        <v>3504.8894871243201</v>
      </c>
      <c r="I217" s="181">
        <v>3947.6318549216353</v>
      </c>
      <c r="J217" s="182">
        <v>4715.2286070592618</v>
      </c>
      <c r="K217" s="121"/>
      <c r="L217" s="87">
        <v>0.57153096400416481</v>
      </c>
      <c r="M217" s="87">
        <v>1.908103363672975E-2</v>
      </c>
      <c r="N217" s="94">
        <v>4.3617089364750061E-2</v>
      </c>
      <c r="O217" s="88">
        <v>8.1370216304748277E-2</v>
      </c>
      <c r="R217" s="16"/>
    </row>
    <row r="218" spans="1:18" x14ac:dyDescent="0.3">
      <c r="A218" s="32" t="s">
        <v>96</v>
      </c>
      <c r="B218" s="18"/>
      <c r="C218" s="202">
        <v>707.40568966030025</v>
      </c>
      <c r="D218" s="203">
        <v>1023.6072452468073</v>
      </c>
      <c r="E218" s="202">
        <v>1447.8739486163656</v>
      </c>
      <c r="F218" s="204">
        <v>2796.5938068490354</v>
      </c>
      <c r="G218" s="121"/>
      <c r="H218" s="180">
        <v>3687.6701329727593</v>
      </c>
      <c r="I218" s="181">
        <v>4530.8519762047299</v>
      </c>
      <c r="J218" s="182">
        <v>6126.8100696376287</v>
      </c>
      <c r="K218" s="121"/>
      <c r="L218" s="87">
        <v>0.41448192687153274</v>
      </c>
      <c r="M218" s="87">
        <v>5.6877214347785587E-2</v>
      </c>
      <c r="N218" s="94">
        <v>0.10131130291824952</v>
      </c>
      <c r="O218" s="88">
        <v>0.16982528786775974</v>
      </c>
      <c r="R218" s="16"/>
    </row>
    <row r="219" spans="1:18" x14ac:dyDescent="0.3">
      <c r="A219" s="32" t="s">
        <v>97</v>
      </c>
      <c r="B219" s="18"/>
      <c r="C219" s="202">
        <v>495.19630620886426</v>
      </c>
      <c r="D219" s="203">
        <v>661.23687282410583</v>
      </c>
      <c r="E219" s="202">
        <v>855.0451829959128</v>
      </c>
      <c r="F219" s="204">
        <v>1230.917584197857</v>
      </c>
      <c r="G219" s="121"/>
      <c r="H219" s="180">
        <v>1375.3324754351593</v>
      </c>
      <c r="I219" s="181">
        <v>1763.0522960311014</v>
      </c>
      <c r="J219" s="182">
        <v>2246.7252897551762</v>
      </c>
      <c r="K219" s="121"/>
      <c r="L219" s="87">
        <v>0.29309967144461035</v>
      </c>
      <c r="M219" s="87">
        <v>2.2435086164873663E-2</v>
      </c>
      <c r="N219" s="94">
        <v>7.4502038519826952E-2</v>
      </c>
      <c r="O219" s="88">
        <v>0.1278833864451967</v>
      </c>
      <c r="R219" s="16"/>
    </row>
    <row r="220" spans="1:18" x14ac:dyDescent="0.3">
      <c r="A220" s="32" t="s">
        <v>98</v>
      </c>
      <c r="B220" s="18"/>
      <c r="C220" s="202">
        <v>297.47909638106745</v>
      </c>
      <c r="D220" s="203">
        <v>396.44592374156025</v>
      </c>
      <c r="E220" s="202">
        <v>531.12559592755099</v>
      </c>
      <c r="F220" s="204">
        <v>859.96126065497424</v>
      </c>
      <c r="G220" s="121"/>
      <c r="H220" s="180">
        <v>888.43534206977131</v>
      </c>
      <c r="I220" s="181">
        <v>1108.8143941312455</v>
      </c>
      <c r="J220" s="182">
        <v>1482.8602746181436</v>
      </c>
      <c r="K220" s="121"/>
      <c r="L220" s="87">
        <v>0.33971763643050412</v>
      </c>
      <c r="M220" s="87">
        <v>6.5361742531939715E-3</v>
      </c>
      <c r="N220" s="94">
        <v>5.2145963765918291E-2</v>
      </c>
      <c r="O220" s="88">
        <v>0.11512683904289656</v>
      </c>
      <c r="R220" s="16"/>
    </row>
    <row r="221" spans="1:18" x14ac:dyDescent="0.3">
      <c r="A221" s="357" t="s">
        <v>74</v>
      </c>
      <c r="B221" s="358" t="s">
        <v>75</v>
      </c>
      <c r="C221" s="493">
        <v>11610.875574049371</v>
      </c>
      <c r="D221" s="493">
        <v>14758.687071882128</v>
      </c>
      <c r="E221" s="493">
        <v>18939.986846969427</v>
      </c>
      <c r="F221" s="600">
        <v>29205.629695774547</v>
      </c>
      <c r="G221" s="121"/>
      <c r="H221" s="381">
        <v>31708.377770895695</v>
      </c>
      <c r="I221" s="372">
        <v>39296.803749789236</v>
      </c>
      <c r="J221" s="373">
        <v>49639.761520557047</v>
      </c>
      <c r="K221" s="121"/>
      <c r="L221" s="364">
        <v>0.28331109364419027</v>
      </c>
      <c r="M221" s="364">
        <v>1.6579832953331319E-2</v>
      </c>
      <c r="N221" s="365">
        <v>6.1153304226047034E-2</v>
      </c>
      <c r="O221" s="366">
        <v>0.11191764577485341</v>
      </c>
      <c r="R221" s="16"/>
    </row>
    <row r="222" spans="1:18" x14ac:dyDescent="0.3">
      <c r="A222" s="6" t="s">
        <v>79</v>
      </c>
      <c r="B222" s="9"/>
      <c r="C222" s="9"/>
      <c r="D222" s="9"/>
      <c r="E222" s="9"/>
      <c r="F222" s="9"/>
      <c r="G222" s="9"/>
      <c r="H222" s="9"/>
      <c r="I222" s="9"/>
      <c r="J222" s="2"/>
    </row>
    <row r="223" spans="1:18" x14ac:dyDescent="0.3">
      <c r="A223" s="2"/>
      <c r="B223" s="9"/>
      <c r="C223" s="9"/>
      <c r="D223" s="9"/>
      <c r="E223" s="9"/>
      <c r="F223" s="9"/>
      <c r="G223" s="9"/>
      <c r="H223" s="9"/>
      <c r="I223" s="9"/>
      <c r="J223" s="2"/>
    </row>
    <row r="224" spans="1:18" ht="15" thickBot="1" x14ac:dyDescent="0.35">
      <c r="A224" s="2"/>
      <c r="B224" s="9"/>
      <c r="C224" s="9"/>
      <c r="D224" s="9"/>
      <c r="E224" s="9"/>
      <c r="F224" s="9"/>
      <c r="G224" s="9"/>
      <c r="H224" s="9"/>
      <c r="I224" s="9"/>
      <c r="J224" s="2"/>
    </row>
    <row r="225" spans="1:11" ht="42" customHeight="1" thickBot="1" x14ac:dyDescent="0.35">
      <c r="A225" s="770" t="s">
        <v>254</v>
      </c>
      <c r="B225" s="771"/>
      <c r="C225" s="771"/>
      <c r="D225" s="771"/>
      <c r="E225" s="771"/>
      <c r="F225" s="771"/>
      <c r="G225" s="771"/>
      <c r="H225" s="771"/>
      <c r="I225" s="771"/>
      <c r="J225" s="772"/>
    </row>
    <row r="226" spans="1:11" ht="15" thickBot="1" x14ac:dyDescent="0.35">
      <c r="A226" s="6"/>
      <c r="B226" s="6"/>
      <c r="C226" s="763" t="s">
        <v>154</v>
      </c>
      <c r="D226" s="761"/>
      <c r="E226" s="761"/>
      <c r="F226" s="762"/>
      <c r="G226" s="6"/>
      <c r="H226" s="763" t="s">
        <v>154</v>
      </c>
      <c r="I226" s="761"/>
      <c r="J226" s="762"/>
      <c r="K226" s="6"/>
    </row>
    <row r="227" spans="1:11" ht="30.6" x14ac:dyDescent="0.3">
      <c r="A227" s="413"/>
      <c r="B227" s="414"/>
      <c r="C227" s="419">
        <v>2020</v>
      </c>
      <c r="D227" s="420">
        <v>2021</v>
      </c>
      <c r="E227" s="420">
        <v>2022</v>
      </c>
      <c r="F227" s="421">
        <v>2025</v>
      </c>
      <c r="H227" s="417" t="s">
        <v>3</v>
      </c>
      <c r="I227" s="417" t="s">
        <v>4</v>
      </c>
      <c r="J227" s="418" t="s">
        <v>5</v>
      </c>
    </row>
    <row r="228" spans="1:11" x14ac:dyDescent="0.3">
      <c r="A228" s="415" t="s">
        <v>10</v>
      </c>
      <c r="B228" s="416" t="s">
        <v>11</v>
      </c>
      <c r="C228" s="411" t="s">
        <v>13</v>
      </c>
      <c r="D228" s="412" t="s">
        <v>13</v>
      </c>
      <c r="E228" s="412" t="s">
        <v>13</v>
      </c>
      <c r="F228" s="311" t="s">
        <v>13</v>
      </c>
      <c r="H228" s="411" t="s">
        <v>13</v>
      </c>
      <c r="I228" s="411" t="s">
        <v>13</v>
      </c>
      <c r="J228" s="292" t="s">
        <v>13</v>
      </c>
    </row>
    <row r="229" spans="1:11" x14ac:dyDescent="0.3">
      <c r="A229" s="32" t="s">
        <v>87</v>
      </c>
      <c r="B229" s="18"/>
      <c r="C229" s="114">
        <v>2.6957164397931632E-3</v>
      </c>
      <c r="D229" s="113">
        <v>2.8050004387439411E-3</v>
      </c>
      <c r="E229" s="114">
        <v>2.7288733908586577E-3</v>
      </c>
      <c r="F229" s="142">
        <v>2.451765115351823E-3</v>
      </c>
      <c r="H229" s="134">
        <v>2.6951497738163929E-3</v>
      </c>
      <c r="I229" s="135">
        <v>2.4869591739170084E-3</v>
      </c>
      <c r="J229" s="136">
        <v>2.6946810003297193E-3</v>
      </c>
    </row>
    <row r="230" spans="1:11" x14ac:dyDescent="0.3">
      <c r="A230" s="32" t="s">
        <v>88</v>
      </c>
      <c r="B230" s="18"/>
      <c r="C230" s="114">
        <v>3.7161574604859279E-3</v>
      </c>
      <c r="D230" s="113">
        <v>3.9527039273785369E-3</v>
      </c>
      <c r="E230" s="114">
        <v>4.7859392339035427E-3</v>
      </c>
      <c r="F230" s="142">
        <v>6.6003280804806993E-3</v>
      </c>
      <c r="H230" s="87">
        <v>6.9114586646962517E-3</v>
      </c>
      <c r="I230" s="94">
        <v>5.9583522837292416E-3</v>
      </c>
      <c r="J230" s="88">
        <v>6.1970239630593383E-3</v>
      </c>
    </row>
    <row r="231" spans="1:11" x14ac:dyDescent="0.3">
      <c r="A231" s="32" t="s">
        <v>89</v>
      </c>
      <c r="B231" s="18"/>
      <c r="C231" s="114">
        <v>2.6183210606922531E-2</v>
      </c>
      <c r="D231" s="113">
        <v>2.4632097738223342E-2</v>
      </c>
      <c r="E231" s="114">
        <v>2.2359252909980167E-2</v>
      </c>
      <c r="F231" s="142">
        <v>1.8054930466575993E-2</v>
      </c>
      <c r="H231" s="87">
        <v>1.8689942746827885E-2</v>
      </c>
      <c r="I231" s="94">
        <v>1.8204598098251853E-2</v>
      </c>
      <c r="J231" s="88">
        <v>1.8006422650709789E-2</v>
      </c>
    </row>
    <row r="232" spans="1:11" x14ac:dyDescent="0.3">
      <c r="A232" s="32" t="s">
        <v>90</v>
      </c>
      <c r="B232" s="18"/>
      <c r="C232" s="114">
        <v>0.26787831046488081</v>
      </c>
      <c r="D232" s="113">
        <v>0.25767709001109618</v>
      </c>
      <c r="E232" s="114">
        <v>0.2492762874455966</v>
      </c>
      <c r="F232" s="142">
        <v>0.23421988624726592</v>
      </c>
      <c r="H232" s="87">
        <v>0.22526671867385628</v>
      </c>
      <c r="I232" s="94">
        <v>0.22223721276322927</v>
      </c>
      <c r="J232" s="88">
        <v>0.21931181121917556</v>
      </c>
    </row>
    <row r="233" spans="1:11" x14ac:dyDescent="0.3">
      <c r="A233" s="32" t="s">
        <v>91</v>
      </c>
      <c r="B233" s="18"/>
      <c r="C233" s="114">
        <v>3.9168253828901503E-2</v>
      </c>
      <c r="D233" s="113">
        <v>3.9797377393620124E-2</v>
      </c>
      <c r="E233" s="114">
        <v>3.9157162392260129E-2</v>
      </c>
      <c r="F233" s="142">
        <v>3.6744419970576064E-2</v>
      </c>
      <c r="H233" s="87">
        <v>3.7169353563734214E-2</v>
      </c>
      <c r="I233" s="94">
        <v>4.1917388552143525E-2</v>
      </c>
      <c r="J233" s="88">
        <v>3.6657682189919792E-2</v>
      </c>
    </row>
    <row r="234" spans="1:11" x14ac:dyDescent="0.3">
      <c r="A234" s="32" t="s">
        <v>92</v>
      </c>
      <c r="B234" s="18"/>
      <c r="C234" s="114">
        <v>8.8567793021570598E-2</v>
      </c>
      <c r="D234" s="113">
        <v>8.4383915716496075E-2</v>
      </c>
      <c r="E234" s="114">
        <v>8.1415300808596061E-2</v>
      </c>
      <c r="F234" s="142">
        <v>7.5454491825445613E-2</v>
      </c>
      <c r="H234" s="87">
        <v>7.2097911011439683E-2</v>
      </c>
      <c r="I234" s="94">
        <v>7.5068754898038853E-2</v>
      </c>
      <c r="J234" s="88">
        <v>8.1921811531404126E-2</v>
      </c>
    </row>
    <row r="235" spans="1:11" x14ac:dyDescent="0.3">
      <c r="A235" s="32" t="s">
        <v>93</v>
      </c>
      <c r="B235" s="18"/>
      <c r="C235" s="114">
        <v>0.2251523208568971</v>
      </c>
      <c r="D235" s="113">
        <v>0.22696121295404612</v>
      </c>
      <c r="E235" s="114">
        <v>0.2276016269808456</v>
      </c>
      <c r="F235" s="142">
        <v>0.22473051183384093</v>
      </c>
      <c r="H235" s="87">
        <v>0.21062491062087785</v>
      </c>
      <c r="I235" s="94">
        <v>0.22489815142650182</v>
      </c>
      <c r="J235" s="88">
        <v>0.21125064050763978</v>
      </c>
    </row>
    <row r="236" spans="1:11" x14ac:dyDescent="0.3">
      <c r="A236" s="32" t="s">
        <v>94</v>
      </c>
      <c r="B236" s="18"/>
      <c r="C236" s="114">
        <v>0.15893625579049381</v>
      </c>
      <c r="D236" s="113">
        <v>0.15433555687478931</v>
      </c>
      <c r="E236" s="114">
        <v>0.14413777479298265</v>
      </c>
      <c r="F236" s="142">
        <v>0.1252114331693395</v>
      </c>
      <c r="H236" s="87">
        <v>0.12831651231427263</v>
      </c>
      <c r="I236" s="94">
        <v>0.12039210150767629</v>
      </c>
      <c r="J236" s="88">
        <v>0.13041250054580122</v>
      </c>
    </row>
    <row r="237" spans="1:11" x14ac:dyDescent="0.3">
      <c r="A237" s="32" t="s">
        <v>95</v>
      </c>
      <c r="B237" s="18"/>
      <c r="C237" s="114">
        <v>5.8505773829495421E-2</v>
      </c>
      <c r="D237" s="113">
        <v>6.4433690425685086E-2</v>
      </c>
      <c r="E237" s="114">
        <v>7.890490476590388E-2</v>
      </c>
      <c r="F237" s="142">
        <v>0.10918529701160926</v>
      </c>
      <c r="H237" s="87">
        <v>0.11053512457964242</v>
      </c>
      <c r="I237" s="94">
        <v>0.10045681781289421</v>
      </c>
      <c r="J237" s="88">
        <v>9.4988945607777944E-2</v>
      </c>
    </row>
    <row r="238" spans="1:11" x14ac:dyDescent="0.3">
      <c r="A238" s="32" t="s">
        <v>96</v>
      </c>
      <c r="B238" s="18"/>
      <c r="C238" s="114">
        <v>6.0926127848736196E-2</v>
      </c>
      <c r="D238" s="113">
        <v>6.9356253727810083E-2</v>
      </c>
      <c r="E238" s="114">
        <v>7.6445351325470368E-2</v>
      </c>
      <c r="F238" s="142">
        <v>9.5755299097476571E-2</v>
      </c>
      <c r="H238" s="87">
        <v>0.11629955211261477</v>
      </c>
      <c r="I238" s="94">
        <v>0.11529823150639906</v>
      </c>
      <c r="J238" s="88">
        <v>0.12342545334550743</v>
      </c>
    </row>
    <row r="239" spans="1:11" x14ac:dyDescent="0.3">
      <c r="A239" s="32" t="s">
        <v>97</v>
      </c>
      <c r="B239" s="18"/>
      <c r="C239" s="114">
        <v>4.2649350865118368E-2</v>
      </c>
      <c r="D239" s="113">
        <v>4.4803231453011655E-2</v>
      </c>
      <c r="E239" s="114">
        <v>4.5144972375349243E-2</v>
      </c>
      <c r="F239" s="142">
        <v>4.2146586018514967E-2</v>
      </c>
      <c r="H239" s="87">
        <v>4.3374419384442357E-2</v>
      </c>
      <c r="I239" s="94">
        <v>4.4865030429874525E-2</v>
      </c>
      <c r="J239" s="88">
        <v>4.5260597974967141E-2</v>
      </c>
    </row>
    <row r="240" spans="1:11" x14ac:dyDescent="0.3">
      <c r="A240" s="32" t="s">
        <v>98</v>
      </c>
      <c r="B240" s="18"/>
      <c r="C240" s="114">
        <v>2.5620728986704627E-2</v>
      </c>
      <c r="D240" s="113">
        <v>2.6861869339099873E-2</v>
      </c>
      <c r="E240" s="114">
        <v>2.8042553578253197E-2</v>
      </c>
      <c r="F240" s="142">
        <v>2.9445051163522522E-2</v>
      </c>
      <c r="H240" s="137">
        <v>2.8018946553779338E-2</v>
      </c>
      <c r="I240" s="138">
        <v>2.8216401547344484E-2</v>
      </c>
      <c r="J240" s="139">
        <v>2.9872429463708335E-2</v>
      </c>
    </row>
    <row r="241" spans="1:10" x14ac:dyDescent="0.3">
      <c r="A241" s="357" t="s">
        <v>74</v>
      </c>
      <c r="B241" s="358" t="s">
        <v>75</v>
      </c>
      <c r="C241" s="422">
        <v>1</v>
      </c>
      <c r="D241" s="422">
        <v>1</v>
      </c>
      <c r="E241" s="422">
        <v>1</v>
      </c>
      <c r="F241" s="423">
        <v>1</v>
      </c>
      <c r="H241" s="364">
        <v>1</v>
      </c>
      <c r="I241" s="365">
        <v>1</v>
      </c>
      <c r="J241" s="366">
        <v>1</v>
      </c>
    </row>
    <row r="242" spans="1:10" x14ac:dyDescent="0.3">
      <c r="A242" s="6" t="s">
        <v>79</v>
      </c>
      <c r="B242" s="9"/>
      <c r="C242" s="9"/>
      <c r="D242" s="9"/>
      <c r="E242" s="9"/>
      <c r="F242" s="9"/>
      <c r="G242" s="9"/>
      <c r="H242" s="9"/>
      <c r="I242" s="9"/>
      <c r="J242" s="2"/>
    </row>
    <row r="243" spans="1:10" x14ac:dyDescent="0.3">
      <c r="A243" s="6"/>
      <c r="B243" s="9"/>
      <c r="C243" s="9"/>
      <c r="D243" s="9"/>
      <c r="E243" s="9"/>
      <c r="F243" s="9"/>
      <c r="G243" s="9"/>
      <c r="H243" s="9"/>
      <c r="I243" s="9"/>
      <c r="J243" s="2"/>
    </row>
    <row r="244" spans="1:10" x14ac:dyDescent="0.3">
      <c r="A244" s="6"/>
      <c r="B244" s="9"/>
      <c r="C244" s="9"/>
      <c r="D244" s="9"/>
      <c r="E244" s="9"/>
      <c r="F244" s="9"/>
      <c r="G244" s="9"/>
      <c r="H244" s="9"/>
      <c r="I244" s="9"/>
      <c r="J244" s="2"/>
    </row>
    <row r="245" spans="1:10" x14ac:dyDescent="0.3">
      <c r="A245" s="6"/>
      <c r="B245" s="9"/>
      <c r="C245" s="9"/>
      <c r="D245" s="9"/>
      <c r="E245" s="9"/>
      <c r="F245" s="9"/>
      <c r="G245" s="9"/>
      <c r="H245" s="9"/>
      <c r="I245" s="9"/>
      <c r="J245" s="2"/>
    </row>
    <row r="246" spans="1:10" x14ac:dyDescent="0.3">
      <c r="A246" s="6"/>
      <c r="B246" s="9"/>
      <c r="C246" s="9"/>
      <c r="D246" s="9"/>
      <c r="E246" s="9"/>
      <c r="F246" s="9"/>
      <c r="G246" s="9"/>
      <c r="H246" s="9"/>
      <c r="I246" s="9"/>
      <c r="J246" s="2"/>
    </row>
    <row r="247" spans="1:10" x14ac:dyDescent="0.3">
      <c r="A247" s="6"/>
      <c r="C247" s="29"/>
      <c r="D247" s="29"/>
      <c r="E247" s="29"/>
      <c r="F247" s="29"/>
      <c r="G247" s="29"/>
      <c r="H247" s="29"/>
      <c r="I247" s="29"/>
      <c r="J247" s="29"/>
    </row>
    <row r="248" spans="1:10" x14ac:dyDescent="0.3">
      <c r="C248" s="29"/>
      <c r="D248" s="29"/>
      <c r="E248" s="29"/>
      <c r="F248" s="29"/>
      <c r="G248" s="29"/>
      <c r="H248" s="29"/>
      <c r="I248" s="29"/>
      <c r="J248" s="29"/>
    </row>
  </sheetData>
  <sortState xmlns:xlrd2="http://schemas.microsoft.com/office/spreadsheetml/2017/richdata2" ref="A9:O38">
    <sortCondition ref="E9:E38"/>
  </sortState>
  <mergeCells count="29">
    <mergeCell ref="C85:F85"/>
    <mergeCell ref="H85:J85"/>
    <mergeCell ref="L85:O85"/>
    <mergeCell ref="A3:O3"/>
    <mergeCell ref="A4:O4"/>
    <mergeCell ref="A45:J45"/>
    <mergeCell ref="A84:O84"/>
    <mergeCell ref="C6:F6"/>
    <mergeCell ref="H6:J6"/>
    <mergeCell ref="L6:O6"/>
    <mergeCell ref="C46:F46"/>
    <mergeCell ref="H46:J46"/>
    <mergeCell ref="C106:F106"/>
    <mergeCell ref="H106:J106"/>
    <mergeCell ref="A105:J105"/>
    <mergeCell ref="C206:F206"/>
    <mergeCell ref="H206:J206"/>
    <mergeCell ref="A205:O205"/>
    <mergeCell ref="A125:O125"/>
    <mergeCell ref="A166:J166"/>
    <mergeCell ref="L206:O206"/>
    <mergeCell ref="C226:F226"/>
    <mergeCell ref="H226:J226"/>
    <mergeCell ref="C127:F127"/>
    <mergeCell ref="H127:J127"/>
    <mergeCell ref="L127:O127"/>
    <mergeCell ref="C167:F167"/>
    <mergeCell ref="H167:J167"/>
    <mergeCell ref="A225:J225"/>
  </mergeCells>
  <pageMargins left="0.23622047244094491" right="0.23622047244094491" top="0.74803149606299213" bottom="0.74803149606299213" header="0.31496062992125984" footer="0.31496062992125984"/>
  <pageSetup paperSize="9" scale="70"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22409-E163-4336-8138-13501205136F}">
  <sheetPr>
    <tabColor rgb="FF0070C0"/>
  </sheetPr>
  <dimension ref="A1:AD453"/>
  <sheetViews>
    <sheetView tabSelected="1" zoomScale="40" zoomScaleNormal="40" workbookViewId="0"/>
  </sheetViews>
  <sheetFormatPr baseColWidth="10" defaultColWidth="9.109375" defaultRowHeight="15" x14ac:dyDescent="0.25"/>
  <cols>
    <col min="1" max="1" width="30.44140625" style="215" customWidth="1"/>
    <col min="2" max="2" width="5.88671875" style="215" customWidth="1"/>
    <col min="3" max="5" width="12.33203125" style="215" bestFit="1" customWidth="1"/>
    <col min="6" max="6" width="12.5546875" style="215" customWidth="1"/>
    <col min="7" max="7" width="18.88671875" style="215" customWidth="1"/>
    <col min="8" max="10" width="14.44140625" style="215" customWidth="1"/>
    <col min="11" max="11" width="7.5546875" style="215" customWidth="1"/>
    <col min="12" max="12" width="13.6640625" style="215" customWidth="1"/>
    <col min="13" max="13" width="23.5546875" style="215" bestFit="1" customWidth="1"/>
    <col min="14" max="14" width="21.6640625" style="215" bestFit="1" customWidth="1"/>
    <col min="15" max="15" width="15.33203125" style="215" customWidth="1"/>
    <col min="16" max="16" width="9.109375" style="215"/>
    <col min="17" max="17" width="11.33203125" style="215" customWidth="1"/>
    <col min="18" max="20" width="10.5546875" style="215" bestFit="1" customWidth="1"/>
    <col min="21" max="21" width="10.44140625" style="215" customWidth="1"/>
    <col min="22" max="22" width="18.33203125" style="215" bestFit="1" customWidth="1"/>
    <col min="23" max="23" width="21.6640625" style="215" bestFit="1" customWidth="1"/>
    <col min="24" max="24" width="23.44140625" style="215" bestFit="1" customWidth="1"/>
    <col min="25" max="25" width="15.109375" style="603" bestFit="1" customWidth="1"/>
    <col min="26" max="26" width="9.109375" style="603"/>
    <col min="27" max="27" width="15.109375" style="603" bestFit="1" customWidth="1"/>
    <col min="28" max="30" width="9.109375" style="603"/>
    <col min="31" max="16384" width="9.109375" style="215"/>
  </cols>
  <sheetData>
    <row r="1" spans="1:28" s="603" customFormat="1" ht="16.2" thickBot="1" x14ac:dyDescent="0.35">
      <c r="A1" s="602"/>
      <c r="B1" s="602"/>
      <c r="C1" s="602"/>
    </row>
    <row r="2" spans="1:28" ht="53.4" customHeight="1" thickBot="1" x14ac:dyDescent="0.3">
      <c r="A2" s="773" t="s">
        <v>235</v>
      </c>
      <c r="B2" s="774"/>
      <c r="C2" s="774"/>
      <c r="D2" s="774"/>
      <c r="E2" s="774"/>
      <c r="F2" s="774"/>
      <c r="G2" s="774"/>
      <c r="H2" s="774"/>
      <c r="I2" s="774"/>
      <c r="J2" s="774"/>
      <c r="K2" s="774"/>
      <c r="L2" s="774"/>
      <c r="M2" s="774"/>
      <c r="N2" s="774"/>
      <c r="O2" s="774"/>
      <c r="P2" s="774"/>
      <c r="Q2" s="774"/>
      <c r="R2" s="774"/>
      <c r="S2" s="774"/>
      <c r="T2" s="774"/>
      <c r="U2" s="774"/>
      <c r="V2" s="774"/>
      <c r="W2" s="774"/>
      <c r="X2" s="780"/>
    </row>
    <row r="3" spans="1:28" ht="72" customHeight="1" thickBot="1" x14ac:dyDescent="0.3">
      <c r="A3" s="770" t="s">
        <v>160</v>
      </c>
      <c r="B3" s="771"/>
      <c r="C3" s="771"/>
      <c r="D3" s="771"/>
      <c r="E3" s="771"/>
      <c r="F3" s="771"/>
      <c r="G3" s="771"/>
      <c r="H3" s="771"/>
      <c r="I3" s="771"/>
      <c r="J3" s="771"/>
      <c r="K3" s="771"/>
      <c r="L3" s="771"/>
      <c r="M3" s="771"/>
      <c r="N3" s="771"/>
      <c r="O3" s="772"/>
      <c r="Q3" s="770" t="s">
        <v>225</v>
      </c>
      <c r="R3" s="771"/>
      <c r="S3" s="771"/>
      <c r="T3" s="771"/>
      <c r="U3" s="771"/>
      <c r="V3" s="771"/>
      <c r="W3" s="771"/>
      <c r="X3" s="772"/>
    </row>
    <row r="4" spans="1:28" ht="34.950000000000003" customHeight="1" thickBot="1" x14ac:dyDescent="0.3">
      <c r="A4" s="604"/>
      <c r="B4" s="605"/>
      <c r="C4" s="806" t="s">
        <v>161</v>
      </c>
      <c r="D4" s="807"/>
      <c r="E4" s="807"/>
      <c r="F4" s="808"/>
      <c r="H4" s="797" t="s">
        <v>161</v>
      </c>
      <c r="I4" s="798"/>
      <c r="J4" s="799"/>
      <c r="L4" s="797" t="s">
        <v>162</v>
      </c>
      <c r="M4" s="798"/>
      <c r="N4" s="798"/>
      <c r="O4" s="799"/>
      <c r="Q4" s="789" t="s">
        <v>163</v>
      </c>
      <c r="R4" s="790"/>
      <c r="S4" s="790"/>
      <c r="T4" s="790"/>
      <c r="U4" s="791"/>
      <c r="V4" s="790"/>
      <c r="W4" s="790"/>
      <c r="X4" s="792"/>
    </row>
    <row r="5" spans="1:28" ht="63.6" customHeight="1" thickBot="1" x14ac:dyDescent="0.3">
      <c r="A5" s="604"/>
      <c r="B5" s="606"/>
      <c r="C5" s="382">
        <v>2020</v>
      </c>
      <c r="D5" s="382">
        <v>2021</v>
      </c>
      <c r="E5" s="382">
        <v>2022</v>
      </c>
      <c r="F5" s="382">
        <v>2025</v>
      </c>
      <c r="G5" s="601"/>
      <c r="H5" s="396" t="s">
        <v>3</v>
      </c>
      <c r="I5" s="396" t="s">
        <v>4</v>
      </c>
      <c r="J5" s="396" t="s">
        <v>5</v>
      </c>
      <c r="K5" s="601"/>
      <c r="L5" s="397" t="s">
        <v>137</v>
      </c>
      <c r="M5" s="398" t="s">
        <v>7</v>
      </c>
      <c r="N5" s="398" t="s">
        <v>8</v>
      </c>
      <c r="O5" s="312" t="s">
        <v>9</v>
      </c>
      <c r="Q5" s="401">
        <v>2020</v>
      </c>
      <c r="R5" s="402">
        <v>2021</v>
      </c>
      <c r="S5" s="402">
        <v>2022</v>
      </c>
      <c r="T5" s="400">
        <v>2025</v>
      </c>
      <c r="U5" s="601"/>
      <c r="V5" s="310" t="s">
        <v>3</v>
      </c>
      <c r="W5" s="307" t="s">
        <v>164</v>
      </c>
      <c r="X5" s="308" t="s">
        <v>165</v>
      </c>
    </row>
    <row r="6" spans="1:28" ht="46.95" customHeight="1" thickBot="1" x14ac:dyDescent="0.3">
      <c r="A6" s="374" t="s">
        <v>10</v>
      </c>
      <c r="B6" s="374" t="s">
        <v>11</v>
      </c>
      <c r="C6" s="396" t="s">
        <v>138</v>
      </c>
      <c r="D6" s="396" t="s">
        <v>138</v>
      </c>
      <c r="E6" s="396" t="s">
        <v>138</v>
      </c>
      <c r="F6" s="396" t="s">
        <v>138</v>
      </c>
      <c r="H6" s="325" t="s">
        <v>138</v>
      </c>
      <c r="I6" s="325" t="s">
        <v>138</v>
      </c>
      <c r="J6" s="325" t="s">
        <v>138</v>
      </c>
      <c r="K6" s="601"/>
      <c r="L6" s="397" t="s">
        <v>13</v>
      </c>
      <c r="M6" s="398" t="s">
        <v>13</v>
      </c>
      <c r="N6" s="291" t="s">
        <v>13</v>
      </c>
      <c r="O6" s="312" t="s">
        <v>13</v>
      </c>
      <c r="P6" s="601"/>
      <c r="Q6" s="403" t="s">
        <v>13</v>
      </c>
      <c r="R6" s="466" t="s">
        <v>13</v>
      </c>
      <c r="S6" s="466" t="s">
        <v>13</v>
      </c>
      <c r="T6" s="467" t="s">
        <v>13</v>
      </c>
      <c r="U6" s="601"/>
      <c r="V6" s="403" t="s">
        <v>13</v>
      </c>
      <c r="W6" s="404" t="s">
        <v>13</v>
      </c>
      <c r="X6" s="399" t="s">
        <v>13</v>
      </c>
    </row>
    <row r="7" spans="1:28" x14ac:dyDescent="0.25">
      <c r="A7" s="608" t="s">
        <v>36</v>
      </c>
      <c r="B7" s="609" t="s">
        <v>37</v>
      </c>
      <c r="C7" s="610">
        <v>3165.7337217383529</v>
      </c>
      <c r="D7" s="611">
        <v>3378.4472090530207</v>
      </c>
      <c r="E7" s="610">
        <v>3518.9901130745329</v>
      </c>
      <c r="F7" s="612">
        <v>4057.3873267108183</v>
      </c>
      <c r="G7" s="613"/>
      <c r="H7" s="614">
        <v>4050.9046016920593</v>
      </c>
      <c r="I7" s="615">
        <v>4506.9846269025511</v>
      </c>
      <c r="J7" s="616">
        <v>5427.4574034411617</v>
      </c>
      <c r="K7" s="613"/>
      <c r="L7" s="617">
        <v>4.1599852039986951E-2</v>
      </c>
      <c r="M7" s="618">
        <v>-3.1975611911105872E-4</v>
      </c>
      <c r="N7" s="619">
        <v>2.1240246276595487E-2</v>
      </c>
      <c r="O7" s="620">
        <v>5.9912444002925724E-2</v>
      </c>
      <c r="P7" s="613"/>
      <c r="Q7" s="621">
        <v>1.7643755785324105E-2</v>
      </c>
      <c r="R7" s="619">
        <v>1.7386226614554634E-2</v>
      </c>
      <c r="S7" s="622">
        <v>1.7412972181974795E-2</v>
      </c>
      <c r="T7" s="623">
        <v>1.8919220279613975E-2</v>
      </c>
      <c r="U7" s="613"/>
      <c r="V7" s="624">
        <v>1.8593755144938225E-2</v>
      </c>
      <c r="W7" s="625">
        <v>1.920140960354472E-2</v>
      </c>
      <c r="X7" s="626">
        <v>2.2111448331874322E-2</v>
      </c>
      <c r="Y7" s="32" t="s">
        <v>255</v>
      </c>
      <c r="Z7" s="481">
        <v>3.9000991744354764E-2</v>
      </c>
      <c r="AA7" s="32" t="s">
        <v>255</v>
      </c>
      <c r="AB7" s="481">
        <v>4.4047867616289323E-2</v>
      </c>
    </row>
    <row r="8" spans="1:28" x14ac:dyDescent="0.25">
      <c r="A8" s="608" t="s">
        <v>62</v>
      </c>
      <c r="B8" s="609" t="s">
        <v>63</v>
      </c>
      <c r="C8" s="610">
        <v>834.8123501460376</v>
      </c>
      <c r="D8" s="611">
        <v>899.3045915971245</v>
      </c>
      <c r="E8" s="610">
        <v>981.49602167207411</v>
      </c>
      <c r="F8" s="612">
        <v>1221.8246749670818</v>
      </c>
      <c r="G8" s="613"/>
      <c r="H8" s="627">
        <v>1656.0719097655551</v>
      </c>
      <c r="I8" s="611">
        <v>2057.4540321730237</v>
      </c>
      <c r="J8" s="628">
        <v>2748.9981353848543</v>
      </c>
      <c r="K8" s="613"/>
      <c r="L8" s="617">
        <v>9.1394429476870931E-2</v>
      </c>
      <c r="M8" s="621">
        <v>6.2708268941997547E-2</v>
      </c>
      <c r="N8" s="619">
        <v>0.10984990673341755</v>
      </c>
      <c r="O8" s="622">
        <v>0.17606983457547121</v>
      </c>
      <c r="P8" s="613"/>
      <c r="Q8" s="621">
        <v>2.0666510758264697E-2</v>
      </c>
      <c r="R8" s="619">
        <v>2.0594886836355904E-2</v>
      </c>
      <c r="S8" s="622">
        <v>2.1447657222237952E-2</v>
      </c>
      <c r="T8" s="623">
        <v>2.460585599044109E-2</v>
      </c>
      <c r="U8" s="613"/>
      <c r="V8" s="624">
        <v>3.2142142489131581E-2</v>
      </c>
      <c r="W8" s="625">
        <v>3.5770667468343578E-2</v>
      </c>
      <c r="X8" s="626">
        <v>4.6515249165869042E-2</v>
      </c>
      <c r="Y8" s="32" t="s">
        <v>78</v>
      </c>
      <c r="Z8" s="481">
        <v>3.9000991744354764E-2</v>
      </c>
      <c r="AA8" s="32" t="s">
        <v>78</v>
      </c>
      <c r="AB8" s="481">
        <v>4.4047867616289323E-2</v>
      </c>
    </row>
    <row r="9" spans="1:28" ht="15.6" x14ac:dyDescent="0.3">
      <c r="A9" s="608" t="s">
        <v>24</v>
      </c>
      <c r="B9" s="609" t="s">
        <v>25</v>
      </c>
      <c r="C9" s="610">
        <v>3636.5104940087176</v>
      </c>
      <c r="D9" s="611">
        <v>3881.5943565813491</v>
      </c>
      <c r="E9" s="610">
        <v>4182.6248241741787</v>
      </c>
      <c r="F9" s="612">
        <v>5306.5688781988674</v>
      </c>
      <c r="G9" s="613"/>
      <c r="H9" s="627">
        <v>5662.0184568607938</v>
      </c>
      <c r="I9" s="611">
        <v>6257.7899512713911</v>
      </c>
      <c r="J9" s="628">
        <v>7932.4327440438865</v>
      </c>
      <c r="K9" s="613"/>
      <c r="L9" s="617">
        <v>7.7553304116496413E-2</v>
      </c>
      <c r="M9" s="621">
        <v>1.3051432536505647E-2</v>
      </c>
      <c r="N9" s="619">
        <v>3.3526068309203128E-2</v>
      </c>
      <c r="O9" s="622">
        <v>8.372356901250777E-2</v>
      </c>
      <c r="P9" s="613"/>
      <c r="Q9" s="621">
        <v>2.0111866084048687E-2</v>
      </c>
      <c r="R9" s="619">
        <v>2.0781521921244186E-2</v>
      </c>
      <c r="S9" s="622">
        <v>2.1868357041802806E-2</v>
      </c>
      <c r="T9" s="623">
        <v>2.5932840937895434E-2</v>
      </c>
      <c r="U9" s="613"/>
      <c r="V9" s="624">
        <v>2.6248895127152103E-2</v>
      </c>
      <c r="W9" s="625">
        <v>2.6495103041951597E-2</v>
      </c>
      <c r="X9" s="626">
        <v>3.1602806037727728E-2</v>
      </c>
      <c r="Y9" s="703"/>
      <c r="Z9" s="481">
        <v>3.9000991744354764E-2</v>
      </c>
      <c r="AA9"/>
      <c r="AB9" s="481">
        <v>4.4047867616289323E-2</v>
      </c>
    </row>
    <row r="10" spans="1:28" ht="15.6" x14ac:dyDescent="0.3">
      <c r="A10" s="608" t="s">
        <v>20</v>
      </c>
      <c r="B10" s="609" t="s">
        <v>21</v>
      </c>
      <c r="C10" s="610">
        <v>1103.6069389532631</v>
      </c>
      <c r="D10" s="611">
        <v>1151.674332888085</v>
      </c>
      <c r="E10" s="610">
        <v>1238.9139998972462</v>
      </c>
      <c r="F10" s="612">
        <v>1549.7974225206265</v>
      </c>
      <c r="G10" s="613"/>
      <c r="H10" s="627">
        <v>2051.5510511790853</v>
      </c>
      <c r="I10" s="611">
        <v>2405.2653982760708</v>
      </c>
      <c r="J10" s="628">
        <v>2780.56082559274</v>
      </c>
      <c r="K10" s="613"/>
      <c r="L10" s="617">
        <v>7.5750292003458952E-2</v>
      </c>
      <c r="M10" s="621">
        <v>5.7697502433749825E-2</v>
      </c>
      <c r="N10" s="619">
        <v>9.1886795242144492E-2</v>
      </c>
      <c r="O10" s="622">
        <v>0.12401341132924881</v>
      </c>
      <c r="P10" s="613"/>
      <c r="Q10" s="621">
        <v>2.3754829482897942E-2</v>
      </c>
      <c r="R10" s="619">
        <v>2.2494978802779963E-2</v>
      </c>
      <c r="S10" s="622">
        <v>2.3245898189915622E-2</v>
      </c>
      <c r="T10" s="623">
        <v>2.6611443384645581E-2</v>
      </c>
      <c r="U10" s="613"/>
      <c r="V10" s="624">
        <v>3.3930692981227341E-2</v>
      </c>
      <c r="W10" s="625">
        <v>3.6076237931437202E-2</v>
      </c>
      <c r="X10" s="626">
        <v>3.8789749150038827E-2</v>
      </c>
      <c r="Y10" s="703"/>
      <c r="Z10" s="481">
        <v>3.9000991744354764E-2</v>
      </c>
      <c r="AA10"/>
      <c r="AB10" s="481">
        <v>4.4047867616289323E-2</v>
      </c>
    </row>
    <row r="11" spans="1:28" ht="15.6" x14ac:dyDescent="0.3">
      <c r="A11" s="608" t="s">
        <v>60</v>
      </c>
      <c r="B11" s="609" t="s">
        <v>61</v>
      </c>
      <c r="C11" s="610">
        <v>1923.3048731777058</v>
      </c>
      <c r="D11" s="611">
        <v>2002.7971147855744</v>
      </c>
      <c r="E11" s="610">
        <v>2201.0355502748153</v>
      </c>
      <c r="F11" s="612">
        <v>2720.6038593082767</v>
      </c>
      <c r="G11" s="613"/>
      <c r="H11" s="627">
        <v>4380.8077139860288</v>
      </c>
      <c r="I11" s="611">
        <v>5286.7460816578578</v>
      </c>
      <c r="J11" s="628">
        <v>7087.1346442248796</v>
      </c>
      <c r="K11" s="613"/>
      <c r="L11" s="617">
        <v>9.8980787432612738E-2</v>
      </c>
      <c r="M11" s="621">
        <v>9.9962238788770863E-2</v>
      </c>
      <c r="N11" s="619">
        <v>0.1421013068002952</v>
      </c>
      <c r="O11" s="622">
        <v>0.21104721364161105</v>
      </c>
      <c r="P11" s="613"/>
      <c r="Q11" s="621">
        <v>2.3231310911409165E-2</v>
      </c>
      <c r="R11" s="619">
        <v>2.3486879385929926E-2</v>
      </c>
      <c r="S11" s="622">
        <v>2.5330352504302326E-2</v>
      </c>
      <c r="T11" s="623">
        <v>2.8792509975655061E-2</v>
      </c>
      <c r="U11" s="613"/>
      <c r="V11" s="624">
        <v>4.4902352118254503E-2</v>
      </c>
      <c r="W11" s="625">
        <v>4.7433783868010587E-2</v>
      </c>
      <c r="X11" s="626">
        <v>6.1182509112035821E-2</v>
      </c>
      <c r="Y11" s="703"/>
      <c r="Z11" s="481">
        <v>3.9000991744354764E-2</v>
      </c>
      <c r="AA11"/>
      <c r="AB11" s="481">
        <v>4.4047867616289323E-2</v>
      </c>
    </row>
    <row r="12" spans="1:28" ht="15.6" x14ac:dyDescent="0.3">
      <c r="A12" s="608" t="s">
        <v>58</v>
      </c>
      <c r="B12" s="609" t="s">
        <v>59</v>
      </c>
      <c r="C12" s="610">
        <v>4437.5342639132996</v>
      </c>
      <c r="D12" s="611">
        <v>4612.6908343975047</v>
      </c>
      <c r="E12" s="610">
        <v>4985.1854671254168</v>
      </c>
      <c r="F12" s="612">
        <v>6387.3014565571511</v>
      </c>
      <c r="G12" s="613"/>
      <c r="H12" s="627">
        <v>8254.5786518139848</v>
      </c>
      <c r="I12" s="611">
        <v>10076.532702915491</v>
      </c>
      <c r="J12" s="628">
        <v>11981.52569881956</v>
      </c>
      <c r="K12" s="613"/>
      <c r="L12" s="617">
        <v>8.0754302878954132E-2</v>
      </c>
      <c r="M12" s="621">
        <v>5.262940855676379E-2</v>
      </c>
      <c r="N12" s="619">
        <v>9.546559162865087E-2</v>
      </c>
      <c r="O12" s="622">
        <v>0.1340675974754959</v>
      </c>
      <c r="P12" s="613"/>
      <c r="Q12" s="621">
        <v>2.6077806708043987E-2</v>
      </c>
      <c r="R12" s="619">
        <v>2.5596921078712961E-2</v>
      </c>
      <c r="S12" s="622">
        <v>2.6472710618442138E-2</v>
      </c>
      <c r="T12" s="623">
        <v>3.0562709761829829E-2</v>
      </c>
      <c r="U12" s="613"/>
      <c r="V12" s="624">
        <v>3.795299842393432E-2</v>
      </c>
      <c r="W12" s="625">
        <v>3.9343250807063281E-2</v>
      </c>
      <c r="X12" s="626">
        <v>4.3863730245039839E-2</v>
      </c>
      <c r="Y12" s="703"/>
      <c r="Z12" s="481">
        <v>3.9000991744354764E-2</v>
      </c>
      <c r="AA12"/>
      <c r="AB12" s="481">
        <v>4.4047867616289323E-2</v>
      </c>
    </row>
    <row r="13" spans="1:28" ht="15.6" x14ac:dyDescent="0.3">
      <c r="A13" s="608" t="s">
        <v>38</v>
      </c>
      <c r="B13" s="609" t="s">
        <v>39</v>
      </c>
      <c r="C13" s="610">
        <v>3561.6868236443274</v>
      </c>
      <c r="D13" s="611">
        <v>3815.4003188557299</v>
      </c>
      <c r="E13" s="610">
        <v>4047.7576407846923</v>
      </c>
      <c r="F13" s="612">
        <v>5008.7422252389324</v>
      </c>
      <c r="G13" s="613"/>
      <c r="H13" s="627">
        <v>6175.8770876729986</v>
      </c>
      <c r="I13" s="611">
        <v>7515.9140504634051</v>
      </c>
      <c r="J13" s="628">
        <v>9256.1085337036602</v>
      </c>
      <c r="K13" s="613"/>
      <c r="L13" s="617">
        <v>6.0899853884440747E-2</v>
      </c>
      <c r="M13" s="621">
        <v>4.2783120291268073E-2</v>
      </c>
      <c r="N13" s="619">
        <v>8.4552612277322803E-2</v>
      </c>
      <c r="O13" s="622">
        <v>0.13068062789722745</v>
      </c>
      <c r="P13" s="613"/>
      <c r="Q13" s="621">
        <v>2.9226870625849142E-2</v>
      </c>
      <c r="R13" s="619">
        <v>2.9233258596722683E-2</v>
      </c>
      <c r="S13" s="622">
        <v>2.9621356039951439E-2</v>
      </c>
      <c r="T13" s="623">
        <v>3.3839141324202682E-2</v>
      </c>
      <c r="U13" s="613"/>
      <c r="V13" s="624">
        <v>4.0724297421009158E-2</v>
      </c>
      <c r="W13" s="625">
        <v>4.2795110594096152E-2</v>
      </c>
      <c r="X13" s="626">
        <v>4.9751281663360188E-2</v>
      </c>
      <c r="Y13" s="703"/>
      <c r="Z13" s="481">
        <v>3.9000991744354764E-2</v>
      </c>
      <c r="AA13"/>
      <c r="AB13" s="481">
        <v>4.4047867616289323E-2</v>
      </c>
    </row>
    <row r="14" spans="1:28" ht="15.6" x14ac:dyDescent="0.3">
      <c r="A14" s="608" t="s">
        <v>40</v>
      </c>
      <c r="B14" s="609" t="s">
        <v>41</v>
      </c>
      <c r="C14" s="610">
        <v>9892.0726237202616</v>
      </c>
      <c r="D14" s="611">
        <v>10306.381556331209</v>
      </c>
      <c r="E14" s="610">
        <v>11433.868434224441</v>
      </c>
      <c r="F14" s="612">
        <v>15078.502780025694</v>
      </c>
      <c r="G14" s="613"/>
      <c r="H14" s="627">
        <v>17798.400555630658</v>
      </c>
      <c r="I14" s="611">
        <v>22079.551558973253</v>
      </c>
      <c r="J14" s="628">
        <v>28814.415952485382</v>
      </c>
      <c r="K14" s="613"/>
      <c r="L14" s="617">
        <v>0.10939696650378883</v>
      </c>
      <c r="M14" s="621">
        <v>3.3723885230849904E-2</v>
      </c>
      <c r="N14" s="619">
        <v>7.9260805850403626E-2</v>
      </c>
      <c r="O14" s="622">
        <v>0.13828318437359877</v>
      </c>
      <c r="P14" s="613"/>
      <c r="Q14" s="621">
        <v>3.1805534692021534E-2</v>
      </c>
      <c r="R14" s="619">
        <v>2.9196161679188187E-2</v>
      </c>
      <c r="S14" s="622">
        <v>3.0759860589217029E-2</v>
      </c>
      <c r="T14" s="623">
        <v>3.6393840767184188E-2</v>
      </c>
      <c r="U14" s="613"/>
      <c r="V14" s="624">
        <v>4.1250463725336993E-2</v>
      </c>
      <c r="W14" s="625">
        <v>4.4411884314622209E-2</v>
      </c>
      <c r="X14" s="626">
        <v>5.5190837788308807E-2</v>
      </c>
      <c r="Y14" s="703"/>
      <c r="Z14" s="481">
        <v>3.9000991744354764E-2</v>
      </c>
      <c r="AA14"/>
      <c r="AB14" s="481">
        <v>4.4047867616289323E-2</v>
      </c>
    </row>
    <row r="15" spans="1:28" ht="15.6" x14ac:dyDescent="0.3">
      <c r="A15" s="629" t="s">
        <v>32</v>
      </c>
      <c r="B15" s="609" t="s">
        <v>33</v>
      </c>
      <c r="C15" s="610">
        <v>62224.149648451305</v>
      </c>
      <c r="D15" s="611">
        <v>64368.147549993009</v>
      </c>
      <c r="E15" s="610">
        <v>70265.1174124268</v>
      </c>
      <c r="F15" s="612">
        <v>94832.731456481182</v>
      </c>
      <c r="G15" s="613"/>
      <c r="H15" s="627">
        <v>119119.0394141436</v>
      </c>
      <c r="I15" s="611">
        <v>130016.58627725988</v>
      </c>
      <c r="J15" s="628">
        <v>159618.35815181315</v>
      </c>
      <c r="K15" s="613"/>
      <c r="L15" s="617">
        <v>9.1613167177970745E-2</v>
      </c>
      <c r="M15" s="621">
        <v>4.6657487412391063E-2</v>
      </c>
      <c r="N15" s="619">
        <v>6.5143447067611104E-2</v>
      </c>
      <c r="O15" s="622">
        <v>0.10974939242463844</v>
      </c>
      <c r="P15" s="613"/>
      <c r="Q15" s="621">
        <v>3.0258659222961049E-2</v>
      </c>
      <c r="R15" s="619">
        <v>2.9253507336540228E-2</v>
      </c>
      <c r="S15" s="622">
        <v>3.1124282450979226E-2</v>
      </c>
      <c r="T15" s="623">
        <v>4.0455016013741477E-2</v>
      </c>
      <c r="U15" s="613"/>
      <c r="V15" s="624">
        <v>5.0229928130818377E-2</v>
      </c>
      <c r="W15" s="625">
        <v>5.1309477175885791E-2</v>
      </c>
      <c r="X15" s="626">
        <v>5.9688545153832061E-2</v>
      </c>
      <c r="Y15" s="703"/>
      <c r="Z15" s="481">
        <v>3.9000991744354764E-2</v>
      </c>
      <c r="AA15"/>
      <c r="AB15" s="481">
        <v>4.4047867616289323E-2</v>
      </c>
    </row>
    <row r="16" spans="1:28" ht="15.6" x14ac:dyDescent="0.3">
      <c r="A16" s="629" t="s">
        <v>42</v>
      </c>
      <c r="B16" s="609" t="s">
        <v>43</v>
      </c>
      <c r="C16" s="610">
        <v>46634.208932306625</v>
      </c>
      <c r="D16" s="611">
        <v>49271.762065934177</v>
      </c>
      <c r="E16" s="610">
        <v>52469.270113332183</v>
      </c>
      <c r="F16" s="612">
        <v>66178.117241987871</v>
      </c>
      <c r="G16" s="613"/>
      <c r="H16" s="627">
        <v>79721.031234541791</v>
      </c>
      <c r="I16" s="611">
        <v>91305.461941700603</v>
      </c>
      <c r="J16" s="628">
        <v>110226.51114867472</v>
      </c>
      <c r="K16" s="613"/>
      <c r="L16" s="617">
        <v>6.4895346002020071E-2</v>
      </c>
      <c r="M16" s="621">
        <v>3.7938688024554912E-2</v>
      </c>
      <c r="N16" s="619">
        <v>6.6489220350195888E-2</v>
      </c>
      <c r="O16" s="622">
        <v>0.10742501882919964</v>
      </c>
      <c r="P16" s="613"/>
      <c r="Q16" s="621">
        <v>3.1673842480485118E-2</v>
      </c>
      <c r="R16" s="619">
        <v>3.1393304147758302E-2</v>
      </c>
      <c r="S16" s="622">
        <v>3.2456877167547304E-2</v>
      </c>
      <c r="T16" s="623">
        <v>3.9694078743416364E-2</v>
      </c>
      <c r="U16" s="613"/>
      <c r="V16" s="624">
        <v>4.7478219150049697E-2</v>
      </c>
      <c r="W16" s="625">
        <v>5.2339264149954254E-2</v>
      </c>
      <c r="X16" s="626">
        <v>5.8979033659373181E-2</v>
      </c>
      <c r="Y16" s="703"/>
      <c r="Z16" s="481">
        <v>3.9000991744354764E-2</v>
      </c>
      <c r="AA16"/>
      <c r="AB16" s="481">
        <v>4.4047867616289323E-2</v>
      </c>
    </row>
    <row r="17" spans="1:28" ht="15.6" x14ac:dyDescent="0.3">
      <c r="A17" s="629" t="s">
        <v>64</v>
      </c>
      <c r="B17" s="609" t="s">
        <v>65</v>
      </c>
      <c r="C17" s="610">
        <v>36361.176499122121</v>
      </c>
      <c r="D17" s="611">
        <v>38382.299784984862</v>
      </c>
      <c r="E17" s="610">
        <v>39807.501435053462</v>
      </c>
      <c r="F17" s="612">
        <v>52344.091047340073</v>
      </c>
      <c r="G17" s="613"/>
      <c r="H17" s="627">
        <v>58858.477863990745</v>
      </c>
      <c r="I17" s="611">
        <v>71518.530051172856</v>
      </c>
      <c r="J17" s="628">
        <v>79576.511211775651</v>
      </c>
      <c r="K17" s="613"/>
      <c r="L17" s="617">
        <v>3.7131741924076644E-2</v>
      </c>
      <c r="M17" s="621">
        <v>2.3736700406191469E-2</v>
      </c>
      <c r="N17" s="619">
        <v>6.4413032615056709E-2</v>
      </c>
      <c r="O17" s="622">
        <v>8.7385272007696191E-2</v>
      </c>
      <c r="P17" s="613"/>
      <c r="Q17" s="621">
        <v>3.4328639153276996E-2</v>
      </c>
      <c r="R17" s="619">
        <v>3.4478386832761873E-2</v>
      </c>
      <c r="S17" s="622">
        <v>3.4350268390580661E-2</v>
      </c>
      <c r="T17" s="623">
        <v>4.2212304511850582E-2</v>
      </c>
      <c r="U17" s="613"/>
      <c r="V17" s="624">
        <v>4.6783747867943204E-2</v>
      </c>
      <c r="W17" s="625">
        <v>5.2844818583184038E-2</v>
      </c>
      <c r="X17" s="626">
        <v>5.4255423293348884E-2</v>
      </c>
      <c r="Y17" s="703"/>
      <c r="Z17" s="481">
        <v>3.9000991744354764E-2</v>
      </c>
      <c r="AA17"/>
      <c r="AB17" s="481">
        <v>4.4047867616289323E-2</v>
      </c>
    </row>
    <row r="18" spans="1:28" ht="15.6" x14ac:dyDescent="0.3">
      <c r="A18" s="608" t="s">
        <v>54</v>
      </c>
      <c r="B18" s="609" t="s">
        <v>55</v>
      </c>
      <c r="C18" s="610">
        <v>17673.9764655996</v>
      </c>
      <c r="D18" s="611">
        <v>18173.432325866095</v>
      </c>
      <c r="E18" s="610">
        <v>19369.859463121385</v>
      </c>
      <c r="F18" s="612">
        <v>24546.425696706367</v>
      </c>
      <c r="G18" s="613"/>
      <c r="H18" s="627">
        <v>33280.197008625866</v>
      </c>
      <c r="I18" s="611">
        <v>42662.90136208183</v>
      </c>
      <c r="J18" s="628">
        <v>54048.996071465845</v>
      </c>
      <c r="K18" s="613"/>
      <c r="L18" s="617">
        <v>6.5833856577132366E-2</v>
      </c>
      <c r="M18" s="621">
        <v>6.2770584294480791E-2</v>
      </c>
      <c r="N18" s="619">
        <v>0.11689520144361909</v>
      </c>
      <c r="O18" s="622">
        <v>0.17100803213322746</v>
      </c>
      <c r="P18" s="613"/>
      <c r="Q18" s="621">
        <v>3.6566867647517806E-2</v>
      </c>
      <c r="R18" s="619">
        <v>3.5505406193560428E-2</v>
      </c>
      <c r="S18" s="622">
        <v>3.6109603065477204E-2</v>
      </c>
      <c r="T18" s="623">
        <v>4.2179278427430071E-2</v>
      </c>
      <c r="U18" s="613"/>
      <c r="V18" s="624">
        <v>5.4987290978226112E-2</v>
      </c>
      <c r="W18" s="625">
        <v>6.2280670841696709E-2</v>
      </c>
      <c r="X18" s="626">
        <v>7.4475632417031562E-2</v>
      </c>
      <c r="Y18" s="703"/>
      <c r="Z18" s="481">
        <v>3.9000991744354764E-2</v>
      </c>
      <c r="AA18"/>
      <c r="AB18" s="481">
        <v>4.4047867616289323E-2</v>
      </c>
    </row>
    <row r="19" spans="1:28" ht="15.6" x14ac:dyDescent="0.3">
      <c r="A19" s="608" t="s">
        <v>14</v>
      </c>
      <c r="B19" s="609" t="s">
        <v>15</v>
      </c>
      <c r="C19" s="610">
        <v>11373.556065874507</v>
      </c>
      <c r="D19" s="611">
        <v>11820.731577761482</v>
      </c>
      <c r="E19" s="610">
        <v>12641.13096433894</v>
      </c>
      <c r="F19" s="612">
        <v>15540.462505726493</v>
      </c>
      <c r="G19" s="613"/>
      <c r="H19" s="627">
        <v>16123.528115650661</v>
      </c>
      <c r="I19" s="704">
        <v>17403.068894594715</v>
      </c>
      <c r="J19" s="628">
        <v>21374.984060356888</v>
      </c>
      <c r="K19" s="613"/>
      <c r="L19" s="617">
        <v>6.9403435919388246E-2</v>
      </c>
      <c r="M19" s="621">
        <v>7.3936937862193464E-3</v>
      </c>
      <c r="N19" s="619">
        <v>2.2898118836895742E-2</v>
      </c>
      <c r="O19" s="622">
        <v>6.5831059556122895E-2</v>
      </c>
      <c r="P19" s="613"/>
      <c r="Q19" s="621">
        <v>3.576217123948789E-2</v>
      </c>
      <c r="R19" s="619">
        <v>3.5567690864558549E-2</v>
      </c>
      <c r="S19" s="622">
        <v>3.6608480094588593E-2</v>
      </c>
      <c r="T19" s="623">
        <v>4.2367779746502375E-2</v>
      </c>
      <c r="U19" s="613"/>
      <c r="V19" s="624">
        <v>4.3295427023896105E-2</v>
      </c>
      <c r="W19" s="625">
        <v>4.3537533644786373E-2</v>
      </c>
      <c r="X19" s="626">
        <v>4.9941906711711261E-2</v>
      </c>
      <c r="Y19" s="703"/>
      <c r="Z19" s="481">
        <v>3.9000991744354764E-2</v>
      </c>
      <c r="AA19"/>
      <c r="AB19" s="481">
        <v>4.4047867616289323E-2</v>
      </c>
    </row>
    <row r="20" spans="1:28" ht="15.6" x14ac:dyDescent="0.3">
      <c r="A20" s="608" t="s">
        <v>16</v>
      </c>
      <c r="B20" s="609" t="s">
        <v>17</v>
      </c>
      <c r="C20" s="610">
        <v>14860.439118669459</v>
      </c>
      <c r="D20" s="611">
        <v>15657.023651177198</v>
      </c>
      <c r="E20" s="610">
        <v>16782.632264810138</v>
      </c>
      <c r="F20" s="612">
        <v>21349.305029370458</v>
      </c>
      <c r="G20" s="613"/>
      <c r="H20" s="627">
        <v>23972.356646570588</v>
      </c>
      <c r="I20" s="611">
        <v>30741.427759444894</v>
      </c>
      <c r="J20" s="628">
        <v>37455.932000115034</v>
      </c>
      <c r="K20" s="613"/>
      <c r="L20" s="617">
        <v>7.1891608437872456E-2</v>
      </c>
      <c r="M20" s="621">
        <v>2.3447094951935199E-2</v>
      </c>
      <c r="N20" s="619">
        <v>7.5642759918386204E-2</v>
      </c>
      <c r="O20" s="622">
        <v>0.1189930086911799</v>
      </c>
      <c r="P20" s="613"/>
      <c r="Q20" s="621">
        <v>3.852000508816452E-2</v>
      </c>
      <c r="R20" s="619">
        <v>3.8215485722699588E-2</v>
      </c>
      <c r="S20" s="622">
        <v>4.0081074812660482E-2</v>
      </c>
      <c r="T20" s="623">
        <v>4.9476158434111614E-2</v>
      </c>
      <c r="U20" s="613"/>
      <c r="V20" s="624">
        <v>5.5078720338805155E-2</v>
      </c>
      <c r="W20" s="625">
        <v>6.6292341267871771E-2</v>
      </c>
      <c r="X20" s="626">
        <v>7.5275652548754499E-2</v>
      </c>
      <c r="Y20" s="703"/>
      <c r="Z20" s="481">
        <v>3.9000991744354764E-2</v>
      </c>
      <c r="AA20"/>
      <c r="AB20" s="481">
        <v>4.4047867616289323E-2</v>
      </c>
    </row>
    <row r="21" spans="1:28" ht="15.6" x14ac:dyDescent="0.3">
      <c r="A21" s="608" t="s">
        <v>26</v>
      </c>
      <c r="B21" s="609" t="s">
        <v>27</v>
      </c>
      <c r="C21" s="610">
        <v>10510.25025389754</v>
      </c>
      <c r="D21" s="611">
        <v>10944.686221972099</v>
      </c>
      <c r="E21" s="610">
        <v>12146.557381938204</v>
      </c>
      <c r="F21" s="612">
        <v>15755.492044992452</v>
      </c>
      <c r="G21" s="613"/>
      <c r="H21" s="627">
        <v>16607.286741427379</v>
      </c>
      <c r="I21" s="611">
        <v>18818.125595207293</v>
      </c>
      <c r="J21" s="628">
        <v>22758.640287823455</v>
      </c>
      <c r="K21" s="613"/>
      <c r="L21" s="617">
        <v>0.10981321305980241</v>
      </c>
      <c r="M21" s="621">
        <v>1.0586151688935397E-2</v>
      </c>
      <c r="N21" s="619">
        <v>3.6164904503793283E-2</v>
      </c>
      <c r="O21" s="622">
        <v>7.6323612982105882E-2</v>
      </c>
      <c r="P21" s="613"/>
      <c r="Q21" s="621">
        <v>3.7733881809842808E-2</v>
      </c>
      <c r="R21" s="619">
        <v>3.7529697279336527E-2</v>
      </c>
      <c r="S21" s="622">
        <v>4.0437819342468144E-2</v>
      </c>
      <c r="T21" s="623">
        <v>5.0013865724125299E-2</v>
      </c>
      <c r="U21" s="613"/>
      <c r="V21" s="624">
        <v>5.2372781888349006E-2</v>
      </c>
      <c r="W21" s="625">
        <v>5.4203299052397153E-2</v>
      </c>
      <c r="X21" s="626">
        <v>6.1380974495472543E-2</v>
      </c>
      <c r="Y21" s="703"/>
      <c r="Z21" s="481">
        <v>3.9000991744354764E-2</v>
      </c>
      <c r="AA21"/>
      <c r="AB21" s="481">
        <v>4.4047867616289323E-2</v>
      </c>
    </row>
    <row r="22" spans="1:28" ht="15.6" x14ac:dyDescent="0.3">
      <c r="A22" s="608" t="s">
        <v>46</v>
      </c>
      <c r="B22" s="609" t="s">
        <v>47</v>
      </c>
      <c r="C22" s="610">
        <v>1431.3223439205985</v>
      </c>
      <c r="D22" s="611">
        <v>1534.3129351458776</v>
      </c>
      <c r="E22" s="610">
        <v>1711.4127390780257</v>
      </c>
      <c r="F22" s="612">
        <v>2187.7327117317177</v>
      </c>
      <c r="G22" s="613"/>
      <c r="H22" s="627">
        <v>2795.207904163005</v>
      </c>
      <c r="I22" s="611">
        <v>3345.5724911967409</v>
      </c>
      <c r="J22" s="628">
        <v>3912.6000454367718</v>
      </c>
      <c r="K22" s="613"/>
      <c r="L22" s="617">
        <v>0.11542612975188793</v>
      </c>
      <c r="M22" s="621">
        <v>5.0228914704221861E-2</v>
      </c>
      <c r="N22" s="619">
        <v>8.8667446539334449E-2</v>
      </c>
      <c r="O22" s="622">
        <v>0.12329606886884559</v>
      </c>
      <c r="P22" s="613"/>
      <c r="Q22" s="621">
        <v>3.7439829235035853E-2</v>
      </c>
      <c r="R22" s="619">
        <v>3.8222673053386648E-2</v>
      </c>
      <c r="S22" s="622">
        <v>4.1676019816921643E-2</v>
      </c>
      <c r="T22" s="623">
        <v>4.9267399500339634E-2</v>
      </c>
      <c r="U22" s="613"/>
      <c r="V22" s="624">
        <v>6.1646139114549255E-2</v>
      </c>
      <c r="W22" s="625">
        <v>6.5690614456424781E-2</v>
      </c>
      <c r="X22" s="626">
        <v>7.1937178052786918E-2</v>
      </c>
      <c r="Y22" s="703"/>
      <c r="Z22" s="481">
        <v>3.9000991744354764E-2</v>
      </c>
      <c r="AA22"/>
      <c r="AB22" s="481">
        <v>4.4047867616289323E-2</v>
      </c>
    </row>
    <row r="23" spans="1:28" ht="15.6" x14ac:dyDescent="0.3">
      <c r="A23" s="608" t="s">
        <v>48</v>
      </c>
      <c r="B23" s="609" t="s">
        <v>49</v>
      </c>
      <c r="C23" s="610">
        <v>2024.4361158886472</v>
      </c>
      <c r="D23" s="611">
        <v>2164.1029473998133</v>
      </c>
      <c r="E23" s="610">
        <v>2388.0785635627872</v>
      </c>
      <c r="F23" s="612">
        <v>3129.806072168597</v>
      </c>
      <c r="G23" s="613"/>
      <c r="H23" s="627">
        <v>3698.8966227843157</v>
      </c>
      <c r="I23" s="611">
        <v>4812.8502131887144</v>
      </c>
      <c r="J23" s="628">
        <v>6278.8577919782665</v>
      </c>
      <c r="K23" s="613"/>
      <c r="L23" s="617">
        <v>0.1034958232611265</v>
      </c>
      <c r="M23" s="621">
        <v>3.3977177768349298E-2</v>
      </c>
      <c r="N23" s="619">
        <v>8.9875734543227725E-2</v>
      </c>
      <c r="O23" s="622">
        <v>0.1494038397755324</v>
      </c>
      <c r="P23" s="613"/>
      <c r="Q23" s="621">
        <v>3.9340893069936538E-2</v>
      </c>
      <c r="R23" s="619">
        <v>3.9345327684850898E-2</v>
      </c>
      <c r="S23" s="622">
        <v>4.2661863168361645E-2</v>
      </c>
      <c r="T23" s="623">
        <v>5.1923188125388875E-2</v>
      </c>
      <c r="U23" s="613"/>
      <c r="V23" s="624">
        <v>5.8671351790211816E-2</v>
      </c>
      <c r="W23" s="625">
        <v>6.7328814378426041E-2</v>
      </c>
      <c r="X23" s="626">
        <v>8.3389689471991782E-2</v>
      </c>
      <c r="Y23" s="703"/>
      <c r="Z23" s="481">
        <v>3.9000991744354764E-2</v>
      </c>
      <c r="AA23"/>
      <c r="AB23" s="481">
        <v>4.4047867616289323E-2</v>
      </c>
    </row>
    <row r="24" spans="1:28" ht="15.6" x14ac:dyDescent="0.3">
      <c r="A24" s="608" t="s">
        <v>56</v>
      </c>
      <c r="B24" s="609" t="s">
        <v>57</v>
      </c>
      <c r="C24" s="610">
        <v>7931.6201373422318</v>
      </c>
      <c r="D24" s="611">
        <v>8307.8040802474279</v>
      </c>
      <c r="E24" s="610">
        <v>8794.7964132616926</v>
      </c>
      <c r="F24" s="612">
        <v>10623.468253368479</v>
      </c>
      <c r="G24" s="613"/>
      <c r="H24" s="627">
        <v>11337.288883629048</v>
      </c>
      <c r="I24" s="611">
        <v>13188.103986388476</v>
      </c>
      <c r="J24" s="628">
        <v>16931.791969866335</v>
      </c>
      <c r="K24" s="613"/>
      <c r="L24" s="617">
        <v>5.8618658830933867E-2</v>
      </c>
      <c r="M24" s="621">
        <v>1.3091281052199921E-2</v>
      </c>
      <c r="N24" s="619">
        <v>4.4198843048487424E-2</v>
      </c>
      <c r="O24" s="622">
        <v>9.7709239991658592E-2</v>
      </c>
      <c r="P24" s="613"/>
      <c r="Q24" s="621">
        <v>4.5209929253707426E-2</v>
      </c>
      <c r="R24" s="619">
        <v>4.5142195650631885E-2</v>
      </c>
      <c r="S24" s="622">
        <v>4.4871709498925397E-2</v>
      </c>
      <c r="T24" s="623">
        <v>5.0851133442807235E-2</v>
      </c>
      <c r="U24" s="613"/>
      <c r="V24" s="624">
        <v>5.3564088236951454E-2</v>
      </c>
      <c r="W24" s="625">
        <v>5.7230746504152774E-2</v>
      </c>
      <c r="X24" s="626">
        <v>7.0216184988929981E-2</v>
      </c>
      <c r="Y24" s="703"/>
      <c r="Z24" s="481">
        <v>3.9000991744354764E-2</v>
      </c>
      <c r="AA24"/>
      <c r="AB24" s="481">
        <v>4.4047867616289323E-2</v>
      </c>
    </row>
    <row r="25" spans="1:28" ht="15.6" x14ac:dyDescent="0.3">
      <c r="A25" s="629" t="s">
        <v>34</v>
      </c>
      <c r="B25" s="609" t="s">
        <v>35</v>
      </c>
      <c r="C25" s="610">
        <v>124510.57573233885</v>
      </c>
      <c r="D25" s="611">
        <v>129605.49715789618</v>
      </c>
      <c r="E25" s="610">
        <v>144023.38185516372</v>
      </c>
      <c r="F25" s="612">
        <v>189447.10808653466</v>
      </c>
      <c r="G25" s="613"/>
      <c r="H25" s="627">
        <v>193063.88138259356</v>
      </c>
      <c r="I25" s="611">
        <v>212390.14700519392</v>
      </c>
      <c r="J25" s="628">
        <v>264156.99624206458</v>
      </c>
      <c r="K25" s="613"/>
      <c r="L25" s="617">
        <v>0.11124439173827994</v>
      </c>
      <c r="M25" s="621">
        <v>3.7894123753661191E-3</v>
      </c>
      <c r="N25" s="619">
        <v>2.3126367130753112E-2</v>
      </c>
      <c r="O25" s="622">
        <v>6.8746800214348536E-2</v>
      </c>
      <c r="P25" s="613"/>
      <c r="Q25" s="621">
        <v>4.3835203374118906E-2</v>
      </c>
      <c r="R25" s="619">
        <v>4.434297553327831E-2</v>
      </c>
      <c r="S25" s="622">
        <v>4.8739745671951828E-2</v>
      </c>
      <c r="T25" s="623">
        <v>6.2421054534308858E-2</v>
      </c>
      <c r="U25" s="613"/>
      <c r="V25" s="624">
        <v>6.3260587280667913E-2</v>
      </c>
      <c r="W25" s="625">
        <v>6.4374604552158307E-2</v>
      </c>
      <c r="X25" s="626">
        <v>7.7063531148111028E-2</v>
      </c>
      <c r="Y25" s="703"/>
      <c r="Z25" s="481">
        <v>3.9000991744354764E-2</v>
      </c>
      <c r="AA25"/>
      <c r="AB25" s="481">
        <v>4.4047867616289323E-2</v>
      </c>
    </row>
    <row r="26" spans="1:28" ht="15.6" x14ac:dyDescent="0.3">
      <c r="A26" s="608" t="s">
        <v>30</v>
      </c>
      <c r="B26" s="609" t="s">
        <v>31</v>
      </c>
      <c r="C26" s="610">
        <v>8759.0976093421195</v>
      </c>
      <c r="D26" s="611">
        <v>9130.3392281838424</v>
      </c>
      <c r="E26" s="610">
        <v>10355.553305091622</v>
      </c>
      <c r="F26" s="612">
        <v>13166.955960090203</v>
      </c>
      <c r="G26" s="613"/>
      <c r="H26" s="627">
        <v>15770.810649403931</v>
      </c>
      <c r="I26" s="611">
        <v>17142.966933051317</v>
      </c>
      <c r="J26" s="628">
        <v>19188.655141738313</v>
      </c>
      <c r="K26" s="613"/>
      <c r="L26" s="617">
        <v>0.13419151756440195</v>
      </c>
      <c r="M26" s="621">
        <v>3.6749242925994796E-2</v>
      </c>
      <c r="N26" s="619">
        <v>5.4192982485804952E-2</v>
      </c>
      <c r="O26" s="622">
        <v>7.8231042155836095E-2</v>
      </c>
      <c r="P26" s="613"/>
      <c r="Q26" s="621">
        <v>4.388552664486061E-2</v>
      </c>
      <c r="R26" s="619">
        <v>4.4198599897739457E-2</v>
      </c>
      <c r="S26" s="622">
        <v>4.9243297733044138E-2</v>
      </c>
      <c r="T26" s="623">
        <v>6.022066967279318E-2</v>
      </c>
      <c r="U26" s="613"/>
      <c r="V26" s="624">
        <v>7.1797647245514656E-2</v>
      </c>
      <c r="W26" s="625">
        <v>7.2357779372701103E-2</v>
      </c>
      <c r="X26" s="626">
        <v>7.731034860662124E-2</v>
      </c>
      <c r="Y26" s="703"/>
      <c r="Z26" s="481">
        <v>3.9000991744354764E-2</v>
      </c>
      <c r="AA26"/>
      <c r="AB26" s="481">
        <v>4.4047867616289323E-2</v>
      </c>
    </row>
    <row r="27" spans="1:28" ht="15.6" x14ac:dyDescent="0.3">
      <c r="A27" s="608" t="s">
        <v>66</v>
      </c>
      <c r="B27" s="609" t="s">
        <v>67</v>
      </c>
      <c r="C27" s="610">
        <v>19446.106173566128</v>
      </c>
      <c r="D27" s="611">
        <v>21489.983275826638</v>
      </c>
      <c r="E27" s="610">
        <v>23555.297876344899</v>
      </c>
      <c r="F27" s="612">
        <v>31561.956934298018</v>
      </c>
      <c r="G27" s="613"/>
      <c r="H27" s="627">
        <v>32101.174422941571</v>
      </c>
      <c r="I27" s="611">
        <v>39647.033791500297</v>
      </c>
      <c r="J27" s="628">
        <v>46158.886532429067</v>
      </c>
      <c r="K27" s="613"/>
      <c r="L27" s="617">
        <v>9.6105919395547579E-2</v>
      </c>
      <c r="M27" s="621">
        <v>3.3937688382386089E-3</v>
      </c>
      <c r="N27" s="619">
        <v>4.6668985743127944E-2</v>
      </c>
      <c r="O27" s="622">
        <v>7.8992137953184827E-2</v>
      </c>
      <c r="P27" s="613"/>
      <c r="Q27" s="621">
        <v>4.4546536889005804E-2</v>
      </c>
      <c r="R27" s="619">
        <v>4.697384271251033E-2</v>
      </c>
      <c r="S27" s="622">
        <v>5.0379948193677082E-2</v>
      </c>
      <c r="T27" s="623">
        <v>6.4166938307594484E-2</v>
      </c>
      <c r="U27" s="613"/>
      <c r="V27" s="624">
        <v>6.4490227643144327E-2</v>
      </c>
      <c r="W27" s="625">
        <v>7.4047469939480234E-2</v>
      </c>
      <c r="X27" s="626">
        <v>8.051366315559455E-2</v>
      </c>
      <c r="Y27" s="703"/>
      <c r="Z27" s="481">
        <v>3.9000991744354764E-2</v>
      </c>
      <c r="AA27"/>
      <c r="AB27" s="481">
        <v>4.4047867616289323E-2</v>
      </c>
    </row>
    <row r="28" spans="1:28" ht="15.6" x14ac:dyDescent="0.3">
      <c r="A28" s="608" t="s">
        <v>68</v>
      </c>
      <c r="B28" s="609" t="s">
        <v>69</v>
      </c>
      <c r="C28" s="611">
        <v>31187.898552099341</v>
      </c>
      <c r="D28" s="611">
        <v>32394.99407544516</v>
      </c>
      <c r="E28" s="610">
        <v>35087.472289191835</v>
      </c>
      <c r="F28" s="630">
        <v>44946.727144951976</v>
      </c>
      <c r="G28" s="613"/>
      <c r="H28" s="631">
        <v>49058.52247584665</v>
      </c>
      <c r="I28" s="611">
        <v>60263.803943909254</v>
      </c>
      <c r="J28" s="628">
        <v>69720.522013008915</v>
      </c>
      <c r="K28" s="613"/>
      <c r="L28" s="617">
        <v>8.3114020872364636E-2</v>
      </c>
      <c r="M28" s="621">
        <v>1.7661344085191155E-2</v>
      </c>
      <c r="N28" s="619">
        <v>6.0404821186134106E-2</v>
      </c>
      <c r="O28" s="622">
        <v>9.1773406001942615E-2</v>
      </c>
      <c r="P28" s="613"/>
      <c r="Q28" s="621">
        <v>4.8933702934008602E-2</v>
      </c>
      <c r="R28" s="619">
        <v>4.9014109505105964E-2</v>
      </c>
      <c r="S28" s="622">
        <v>5.1945077520111259E-2</v>
      </c>
      <c r="T28" s="632">
        <v>6.3323064945636179E-2</v>
      </c>
      <c r="U28" s="613"/>
      <c r="V28" s="624">
        <v>6.8666340039764448E-2</v>
      </c>
      <c r="W28" s="625">
        <v>7.6505497589465302E-2</v>
      </c>
      <c r="X28" s="626">
        <v>8.4301068125248138E-2</v>
      </c>
      <c r="Y28" s="703"/>
      <c r="Z28" s="481">
        <v>3.9000991744354764E-2</v>
      </c>
      <c r="AA28"/>
      <c r="AB28" s="481">
        <v>4.4047867616289323E-2</v>
      </c>
    </row>
    <row r="29" spans="1:28" ht="15.6" x14ac:dyDescent="0.3">
      <c r="A29" s="608" t="s">
        <v>72</v>
      </c>
      <c r="B29" s="609" t="s">
        <v>73</v>
      </c>
      <c r="C29" s="611">
        <v>19227.553940214188</v>
      </c>
      <c r="D29" s="611">
        <v>19937.403285692646</v>
      </c>
      <c r="E29" s="610">
        <v>21482.708773170183</v>
      </c>
      <c r="F29" s="630">
        <v>25462.079202780944</v>
      </c>
      <c r="G29" s="613"/>
      <c r="H29" s="631">
        <v>27652.144623128042</v>
      </c>
      <c r="I29" s="611">
        <v>35030.262831896289</v>
      </c>
      <c r="J29" s="628">
        <v>43732.877669579429</v>
      </c>
      <c r="K29" s="613"/>
      <c r="L29" s="617">
        <v>7.7507861246226994E-2</v>
      </c>
      <c r="M29" s="621">
        <v>1.6639526739422372E-2</v>
      </c>
      <c r="N29" s="619">
        <v>6.5883909594901535E-2</v>
      </c>
      <c r="O29" s="622">
        <v>0.11425050122603708</v>
      </c>
      <c r="P29" s="613"/>
      <c r="Q29" s="621">
        <v>5.0828849854988201E-2</v>
      </c>
      <c r="R29" s="619">
        <v>5.0724334066252673E-2</v>
      </c>
      <c r="S29" s="622">
        <v>5.2869907154705756E-2</v>
      </c>
      <c r="T29" s="632">
        <v>5.881737107996822E-2</v>
      </c>
      <c r="U29" s="613"/>
      <c r="V29" s="624">
        <v>6.3461948384257602E-2</v>
      </c>
      <c r="W29" s="625">
        <v>7.3718616321375136E-2</v>
      </c>
      <c r="X29" s="626">
        <v>8.7846997575648372E-2</v>
      </c>
      <c r="Y29" s="703"/>
      <c r="Z29" s="481">
        <v>3.9000991744354764E-2</v>
      </c>
      <c r="AA29"/>
      <c r="AB29" s="481">
        <v>4.4047867616289323E-2</v>
      </c>
    </row>
    <row r="30" spans="1:28" ht="15.6" x14ac:dyDescent="0.3">
      <c r="A30" s="629" t="s">
        <v>52</v>
      </c>
      <c r="B30" s="609" t="s">
        <v>53</v>
      </c>
      <c r="C30" s="610">
        <v>34636.96827770571</v>
      </c>
      <c r="D30" s="611">
        <v>37001.935333078727</v>
      </c>
      <c r="E30" s="610">
        <v>40643.482533288807</v>
      </c>
      <c r="F30" s="612">
        <v>53790.178511758422</v>
      </c>
      <c r="G30" s="613"/>
      <c r="H30" s="627">
        <v>58299.125990468885</v>
      </c>
      <c r="I30" s="611">
        <v>73476.088257064432</v>
      </c>
      <c r="J30" s="628">
        <v>98142.911195078195</v>
      </c>
      <c r="K30" s="613"/>
      <c r="L30" s="617">
        <v>9.8415046873362666E-2</v>
      </c>
      <c r="M30" s="621">
        <v>1.6229532382050937E-2</v>
      </c>
      <c r="N30" s="619">
        <v>6.4360155546109299E-2</v>
      </c>
      <c r="O30" s="622">
        <v>0.12779766252497016</v>
      </c>
      <c r="P30" s="613"/>
      <c r="Q30" s="621">
        <v>4.9409701115810591E-2</v>
      </c>
      <c r="R30" s="619">
        <v>5.026983915967468E-2</v>
      </c>
      <c r="S30" s="622">
        <v>5.3608881297951917E-2</v>
      </c>
      <c r="T30" s="623">
        <v>6.7999087760969537E-2</v>
      </c>
      <c r="U30" s="613"/>
      <c r="V30" s="624">
        <v>7.3145341307705239E-2</v>
      </c>
      <c r="W30" s="625">
        <v>8.5382215465339972E-2</v>
      </c>
      <c r="X30" s="626">
        <v>0.10548314795324942</v>
      </c>
      <c r="Y30" s="703"/>
      <c r="Z30" s="481">
        <v>3.9000991744354764E-2</v>
      </c>
      <c r="AA30"/>
      <c r="AB30" s="481">
        <v>4.4047867616289323E-2</v>
      </c>
    </row>
    <row r="31" spans="1:28" ht="15.6" x14ac:dyDescent="0.3">
      <c r="A31" s="608" t="s">
        <v>18</v>
      </c>
      <c r="B31" s="609" t="s">
        <v>19</v>
      </c>
      <c r="C31" s="610">
        <v>2291.4573249446025</v>
      </c>
      <c r="D31" s="611">
        <v>2435.9226023986207</v>
      </c>
      <c r="E31" s="610">
        <v>2655.2605553880712</v>
      </c>
      <c r="F31" s="612">
        <v>3326.4237762893172</v>
      </c>
      <c r="G31" s="613"/>
      <c r="H31" s="627">
        <v>4372.7227029241758</v>
      </c>
      <c r="I31" s="611">
        <v>5240.3094468430145</v>
      </c>
      <c r="J31" s="628">
        <v>6389.8120170074881</v>
      </c>
      <c r="K31" s="613"/>
      <c r="L31" s="617">
        <v>9.0043071472579284E-2</v>
      </c>
      <c r="M31" s="621">
        <v>5.6221180600737108E-2</v>
      </c>
      <c r="N31" s="619">
        <v>9.5155708931031313E-2</v>
      </c>
      <c r="O31" s="622">
        <v>0.13946791561397442</v>
      </c>
      <c r="P31" s="613"/>
      <c r="Q31" s="621">
        <v>4.9937501065776338E-2</v>
      </c>
      <c r="R31" s="619">
        <v>5.0946082971941808E-2</v>
      </c>
      <c r="S31" s="622">
        <v>5.4020841208397202E-2</v>
      </c>
      <c r="T31" s="623">
        <v>6.1518107390760968E-2</v>
      </c>
      <c r="U31" s="613"/>
      <c r="V31" s="624">
        <v>7.8427195162056526E-2</v>
      </c>
      <c r="W31" s="625">
        <v>8.1282995784207987E-2</v>
      </c>
      <c r="X31" s="626">
        <v>9.3610744444063504E-2</v>
      </c>
      <c r="Y31" s="703"/>
      <c r="Z31" s="481">
        <v>3.9000991744354764E-2</v>
      </c>
      <c r="AA31"/>
      <c r="AB31" s="481">
        <v>4.4047867616289323E-2</v>
      </c>
    </row>
    <row r="32" spans="1:28" ht="15.6" x14ac:dyDescent="0.3">
      <c r="A32" s="608" t="s">
        <v>44</v>
      </c>
      <c r="B32" s="609" t="s">
        <v>45</v>
      </c>
      <c r="C32" s="610">
        <v>1125.2334042371456</v>
      </c>
      <c r="D32" s="611">
        <v>1246.4182637916165</v>
      </c>
      <c r="E32" s="610">
        <v>1376.9870000578994</v>
      </c>
      <c r="F32" s="612">
        <v>1801.6879598151359</v>
      </c>
      <c r="G32" s="613"/>
      <c r="H32" s="627">
        <v>2031.7216315048254</v>
      </c>
      <c r="I32" s="611">
        <v>2431.6750424777674</v>
      </c>
      <c r="J32" s="628">
        <v>2748.0987141365149</v>
      </c>
      <c r="K32" s="613"/>
      <c r="L32" s="617">
        <v>0.10475515327342166</v>
      </c>
      <c r="M32" s="621">
        <v>2.4323002906737612E-2</v>
      </c>
      <c r="N32" s="619">
        <v>6.1806041871528272E-2</v>
      </c>
      <c r="O32" s="622">
        <v>8.8104360042543295E-2</v>
      </c>
      <c r="P32" s="613"/>
      <c r="Q32" s="621">
        <v>4.8387093301731451E-2</v>
      </c>
      <c r="R32" s="619">
        <v>5.1290204581559064E-2</v>
      </c>
      <c r="S32" s="622">
        <v>5.4959377132808379E-2</v>
      </c>
      <c r="T32" s="623">
        <v>6.589153723106049E-2</v>
      </c>
      <c r="U32" s="613"/>
      <c r="V32" s="624">
        <v>7.1618587676562151E-2</v>
      </c>
      <c r="W32" s="625">
        <v>7.42476071794438E-2</v>
      </c>
      <c r="X32" s="626">
        <v>7.7723664335008796E-2</v>
      </c>
      <c r="Y32" s="703"/>
      <c r="Z32" s="481">
        <v>3.9000991744354764E-2</v>
      </c>
      <c r="AA32"/>
      <c r="AB32" s="481">
        <v>4.4047867616289323E-2</v>
      </c>
    </row>
    <row r="33" spans="1:28" ht="15.6" x14ac:dyDescent="0.3">
      <c r="A33" s="608" t="s">
        <v>50</v>
      </c>
      <c r="B33" s="609" t="s">
        <v>51</v>
      </c>
      <c r="C33" s="610">
        <v>610.73777188914823</v>
      </c>
      <c r="D33" s="611">
        <v>633.95506503262141</v>
      </c>
      <c r="E33" s="610">
        <v>675.04882115580904</v>
      </c>
      <c r="F33" s="612">
        <v>802.44358199140868</v>
      </c>
      <c r="G33" s="613"/>
      <c r="H33" s="627">
        <v>1133.534398299264</v>
      </c>
      <c r="I33" s="611">
        <v>1390.0198857170976</v>
      </c>
      <c r="J33" s="628">
        <v>1911.3748075968792</v>
      </c>
      <c r="K33" s="613"/>
      <c r="L33" s="617">
        <v>6.4821244264485989E-2</v>
      </c>
      <c r="M33" s="621">
        <v>7.1529271012979123E-2</v>
      </c>
      <c r="N33" s="619">
        <v>0.1161467553408424</v>
      </c>
      <c r="O33" s="622">
        <v>0.18955977462466178</v>
      </c>
      <c r="P33" s="613"/>
      <c r="Q33" s="621">
        <v>6.037524507028999E-2</v>
      </c>
      <c r="R33" s="619">
        <v>5.7495797775683893E-2</v>
      </c>
      <c r="S33" s="622">
        <v>5.8307378026174278E-2</v>
      </c>
      <c r="T33" s="623">
        <v>6.2215548437678E-2</v>
      </c>
      <c r="U33" s="613"/>
      <c r="V33" s="624">
        <v>8.2640116807907379E-2</v>
      </c>
      <c r="W33" s="625">
        <v>8.5020231432707802E-2</v>
      </c>
      <c r="X33" s="626">
        <v>0.11362062734351935</v>
      </c>
      <c r="Y33" s="703"/>
      <c r="Z33" s="481">
        <v>3.9000991744354764E-2</v>
      </c>
      <c r="AA33"/>
      <c r="AB33" s="481">
        <v>4.4047867616289323E-2</v>
      </c>
    </row>
    <row r="34" spans="1:28" ht="15.6" x14ac:dyDescent="0.3">
      <c r="A34" s="608" t="s">
        <v>70</v>
      </c>
      <c r="B34" s="609" t="s">
        <v>71</v>
      </c>
      <c r="C34" s="611">
        <v>135478.7722755647</v>
      </c>
      <c r="D34" s="611">
        <v>139179.84026624949</v>
      </c>
      <c r="E34" s="610">
        <v>152145.02162769626</v>
      </c>
      <c r="F34" s="630">
        <v>185990.60815023794</v>
      </c>
      <c r="G34" s="613"/>
      <c r="H34" s="631">
        <v>226215.24555684678</v>
      </c>
      <c r="I34" s="611">
        <v>249940.78021246224</v>
      </c>
      <c r="J34" s="628">
        <v>296477.6262137664</v>
      </c>
      <c r="K34" s="613"/>
      <c r="L34" s="617">
        <v>9.3154161814272163E-2</v>
      </c>
      <c r="M34" s="621">
        <v>3.9934942878332436E-2</v>
      </c>
      <c r="N34" s="619">
        <v>6.0887228880754485E-2</v>
      </c>
      <c r="O34" s="622">
        <v>9.7741750444063857E-2</v>
      </c>
      <c r="P34" s="613"/>
      <c r="Q34" s="621">
        <v>6.8359766532509858E-2</v>
      </c>
      <c r="R34" s="619">
        <v>6.5388499393986249E-2</v>
      </c>
      <c r="S34" s="622">
        <v>6.9196234508544119E-2</v>
      </c>
      <c r="T34" s="632">
        <v>8.2106749012211835E-2</v>
      </c>
      <c r="U34" s="613"/>
      <c r="V34" s="624">
        <v>9.8774984002828844E-2</v>
      </c>
      <c r="W34" s="625">
        <v>0.10357483209651591</v>
      </c>
      <c r="X34" s="626">
        <v>0.1133222718775264</v>
      </c>
      <c r="Y34" s="703"/>
      <c r="Z34" s="481">
        <v>3.9000991744354764E-2</v>
      </c>
      <c r="AA34"/>
      <c r="AB34" s="481">
        <v>4.4047867616289323E-2</v>
      </c>
    </row>
    <row r="35" spans="1:28" ht="15.6" x14ac:dyDescent="0.3">
      <c r="A35" s="608" t="s">
        <v>22</v>
      </c>
      <c r="B35" s="609" t="s">
        <v>23</v>
      </c>
      <c r="C35" s="610">
        <v>1425.9107067899542</v>
      </c>
      <c r="D35" s="611">
        <v>1535.8903168294557</v>
      </c>
      <c r="E35" s="610">
        <v>1664.9837260882871</v>
      </c>
      <c r="F35" s="612">
        <v>2194.9146219811619</v>
      </c>
      <c r="G35" s="613"/>
      <c r="H35" s="627">
        <v>2523.0889737124821</v>
      </c>
      <c r="I35" s="611">
        <v>2900.5628760129416</v>
      </c>
      <c r="J35" s="628">
        <v>3359.7676016968044</v>
      </c>
      <c r="K35" s="613"/>
      <c r="L35" s="617">
        <v>8.4051190273351839E-2</v>
      </c>
      <c r="M35" s="621">
        <v>2.8260106567310483E-2</v>
      </c>
      <c r="N35" s="619">
        <v>5.7335783945954732E-2</v>
      </c>
      <c r="O35" s="622">
        <v>8.8875738357207856E-2</v>
      </c>
      <c r="P35" s="613"/>
      <c r="Q35" s="621">
        <v>7.0477504879897679E-2</v>
      </c>
      <c r="R35" s="619">
        <v>7.1946955540040519E-2</v>
      </c>
      <c r="S35" s="622">
        <v>7.6357086847709948E-2</v>
      </c>
      <c r="T35" s="623">
        <v>9.189717074425087E-2</v>
      </c>
      <c r="U35" s="613"/>
      <c r="V35" s="624">
        <v>0.10183766092044556</v>
      </c>
      <c r="W35" s="625">
        <v>0.10223979539288876</v>
      </c>
      <c r="X35" s="626">
        <v>0.11581791590956168</v>
      </c>
      <c r="Y35" s="703"/>
      <c r="Z35" s="481">
        <v>3.9000991744354764E-2</v>
      </c>
      <c r="AA35"/>
      <c r="AB35" s="481">
        <v>4.4047867616289323E-2</v>
      </c>
    </row>
    <row r="36" spans="1:28" ht="15.6" x14ac:dyDescent="0.3">
      <c r="A36" s="608" t="s">
        <v>28</v>
      </c>
      <c r="B36" s="609" t="s">
        <v>29</v>
      </c>
      <c r="C36" s="610">
        <v>1931.3499756819485</v>
      </c>
      <c r="D36" s="611">
        <v>2117.0638337025121</v>
      </c>
      <c r="E36" s="610">
        <v>2312.8557707665314</v>
      </c>
      <c r="F36" s="612">
        <v>3209.7363301993014</v>
      </c>
      <c r="G36" s="613"/>
      <c r="H36" s="627">
        <v>3179.8062764995084</v>
      </c>
      <c r="I36" s="611">
        <v>3788.9607766010968</v>
      </c>
      <c r="J36" s="628">
        <v>4444.8971501125916</v>
      </c>
      <c r="K36" s="613"/>
      <c r="L36" s="617">
        <v>9.2482774466748463E-2</v>
      </c>
      <c r="M36" s="621">
        <v>-1.871949322586719E-3</v>
      </c>
      <c r="N36" s="619">
        <v>3.37372125187132E-2</v>
      </c>
      <c r="O36" s="622">
        <v>6.7280247028456142E-2</v>
      </c>
      <c r="P36" s="613"/>
      <c r="Q36" s="621">
        <v>9.6610396781742658E-2</v>
      </c>
      <c r="R36" s="619">
        <v>9.7784131716154146E-2</v>
      </c>
      <c r="S36" s="622">
        <v>0.10463024438402159</v>
      </c>
      <c r="T36" s="623">
        <v>0.1323795089735629</v>
      </c>
      <c r="U36" s="613"/>
      <c r="V36" s="624">
        <v>0.12376940836417857</v>
      </c>
      <c r="W36" s="625">
        <v>0.12608894258189957</v>
      </c>
      <c r="X36" s="626">
        <v>0.14023096446362177</v>
      </c>
      <c r="Y36"/>
      <c r="Z36" s="481">
        <v>3.9000991744354764E-2</v>
      </c>
      <c r="AA36"/>
      <c r="AB36" s="481">
        <v>4.4047867616289323E-2</v>
      </c>
    </row>
    <row r="37" spans="1:28" ht="15.6" x14ac:dyDescent="0.3">
      <c r="A37" s="633" t="s">
        <v>74</v>
      </c>
      <c r="B37" s="634" t="s">
        <v>75</v>
      </c>
      <c r="C37" s="635">
        <v>434317.83464687027</v>
      </c>
      <c r="D37" s="635">
        <v>455869.59853171185</v>
      </c>
      <c r="E37" s="635">
        <v>496229.08024549671</v>
      </c>
      <c r="F37" s="636">
        <v>647119.76644635887</v>
      </c>
      <c r="G37" s="613"/>
      <c r="H37" s="637">
        <v>728019.38689247635</v>
      </c>
      <c r="I37" s="635">
        <v>842406.63098933094</v>
      </c>
      <c r="J37" s="636">
        <v>1034713.2160788629</v>
      </c>
      <c r="K37" s="638"/>
      <c r="L37" s="639">
        <v>8.8532952940439058E-2</v>
      </c>
      <c r="M37" s="640">
        <v>2.3838969678920963E-2</v>
      </c>
      <c r="N37" s="641">
        <v>5.4162158555476125E-2</v>
      </c>
      <c r="O37" s="642">
        <v>9.8416545595030325E-2</v>
      </c>
      <c r="P37" s="613"/>
      <c r="Q37" s="640">
        <v>3.6967217469973709E-2</v>
      </c>
      <c r="R37" s="641">
        <v>3.6817671120731962E-2</v>
      </c>
      <c r="S37" s="642">
        <v>3.9000991744354764E-2</v>
      </c>
      <c r="T37" s="643">
        <v>4.8538698930765942E-2</v>
      </c>
      <c r="U37" s="613"/>
      <c r="V37" s="644">
        <v>5.3859207381723041E-2</v>
      </c>
      <c r="W37" s="641">
        <v>5.7620369930569917E-2</v>
      </c>
      <c r="X37" s="642">
        <v>6.6807743413619058E-2</v>
      </c>
    </row>
    <row r="38" spans="1:28" ht="15.6" x14ac:dyDescent="0.3">
      <c r="A38" s="633" t="s">
        <v>76</v>
      </c>
      <c r="B38" s="634" t="s">
        <v>77</v>
      </c>
      <c r="C38" s="635">
        <v>569796.60692243499</v>
      </c>
      <c r="D38" s="635">
        <v>595049.43879796134</v>
      </c>
      <c r="E38" s="635">
        <v>648374.10187319294</v>
      </c>
      <c r="F38" s="636">
        <v>833110.37459659681</v>
      </c>
      <c r="G38" s="613"/>
      <c r="H38" s="637">
        <v>954234.63244932308</v>
      </c>
      <c r="I38" s="635">
        <v>1092347.4112017932</v>
      </c>
      <c r="J38" s="636">
        <v>1331190.8422926292</v>
      </c>
      <c r="K38" s="613"/>
      <c r="L38" s="644">
        <v>8.9613836428366067E-2</v>
      </c>
      <c r="M38" s="640">
        <v>2.7520573699726381E-2</v>
      </c>
      <c r="N38" s="640">
        <v>5.5678430550864189E-2</v>
      </c>
      <c r="O38" s="642">
        <v>9.8266042360579009E-2</v>
      </c>
      <c r="P38" s="613"/>
      <c r="Q38" s="640">
        <v>4.1498367202627319E-2</v>
      </c>
      <c r="R38" s="640">
        <v>4.1008700993950147E-2</v>
      </c>
      <c r="S38" s="642">
        <v>4.3450167997622219E-2</v>
      </c>
      <c r="T38" s="643">
        <v>5.3413868949143038E-2</v>
      </c>
      <c r="U38" s="613"/>
      <c r="V38" s="644">
        <v>6.0366740179714926E-2</v>
      </c>
      <c r="W38" s="640">
        <v>6.4130912894247286E-2</v>
      </c>
      <c r="X38" s="642">
        <v>7.3529564474719436E-2</v>
      </c>
    </row>
    <row r="39" spans="1:28" ht="16.2" thickBot="1" x14ac:dyDescent="0.35">
      <c r="A39" s="645" t="s">
        <v>78</v>
      </c>
      <c r="B39" s="646"/>
      <c r="C39" s="647">
        <v>620212.05941474857</v>
      </c>
      <c r="D39" s="647">
        <v>647381.83615909913</v>
      </c>
      <c r="E39" s="647">
        <v>704944.28293555486</v>
      </c>
      <c r="F39" s="648">
        <v>903519.18094432971</v>
      </c>
      <c r="G39" s="613"/>
      <c r="H39" s="649">
        <v>1030945.2995482978</v>
      </c>
      <c r="I39" s="647">
        <v>1187641.4779775988</v>
      </c>
      <c r="J39" s="648">
        <v>1444644.2419752176</v>
      </c>
      <c r="K39" s="638"/>
      <c r="L39" s="650">
        <v>8.8915758152827262E-2</v>
      </c>
      <c r="M39" s="651">
        <v>2.6738031903108972E-2</v>
      </c>
      <c r="N39" s="651">
        <v>5.6208348723774781E-2</v>
      </c>
      <c r="O39" s="652">
        <v>9.8410578553190131E-2</v>
      </c>
      <c r="P39" s="613"/>
      <c r="Q39" s="651">
        <v>4.205908416549007E-2</v>
      </c>
      <c r="R39" s="651">
        <v>4.1594001645040242E-2</v>
      </c>
      <c r="S39" s="652">
        <v>4.4047867616289323E-2</v>
      </c>
      <c r="T39" s="653">
        <v>5.3973770228733883E-2</v>
      </c>
      <c r="U39" s="613"/>
      <c r="V39" s="650">
        <v>6.0795949356796608E-2</v>
      </c>
      <c r="W39" s="651">
        <v>6.4912696512106766E-2</v>
      </c>
      <c r="X39" s="652">
        <v>7.4354934273627868E-2</v>
      </c>
    </row>
    <row r="40" spans="1:28" x14ac:dyDescent="0.25">
      <c r="A40" s="654" t="s">
        <v>166</v>
      </c>
      <c r="B40" s="603"/>
      <c r="C40" s="603"/>
      <c r="D40" s="603"/>
      <c r="E40" s="603"/>
      <c r="F40" s="603"/>
      <c r="G40" s="603"/>
      <c r="H40" s="603"/>
      <c r="I40" s="603"/>
      <c r="J40" s="603"/>
      <c r="K40" s="603"/>
      <c r="L40" s="603"/>
      <c r="M40" s="603"/>
      <c r="N40" s="603"/>
      <c r="O40" s="603"/>
      <c r="P40" s="603"/>
      <c r="Q40" s="603"/>
      <c r="R40" s="603"/>
      <c r="S40" s="603"/>
      <c r="T40" s="603"/>
      <c r="U40" s="603"/>
      <c r="V40" s="603"/>
      <c r="W40" s="603"/>
      <c r="X40" s="603"/>
    </row>
    <row r="41" spans="1:28" x14ac:dyDescent="0.25">
      <c r="A41" s="603"/>
      <c r="B41" s="603"/>
      <c r="C41" s="603"/>
      <c r="D41" s="603"/>
      <c r="E41" s="603"/>
      <c r="F41" s="603"/>
      <c r="G41" s="603"/>
      <c r="H41" s="603"/>
      <c r="I41" s="603"/>
      <c r="J41" s="603"/>
      <c r="K41" s="603"/>
      <c r="L41" s="603"/>
      <c r="M41" s="603"/>
      <c r="N41" s="603"/>
      <c r="O41" s="603"/>
      <c r="P41" s="603"/>
      <c r="Q41" s="603"/>
      <c r="R41" s="603"/>
      <c r="S41" s="603"/>
      <c r="T41" s="603"/>
      <c r="U41" s="603"/>
      <c r="V41" s="603"/>
      <c r="W41" s="603"/>
      <c r="X41" s="603"/>
    </row>
    <row r="42" spans="1:28" s="603" customFormat="1" ht="15.6" thickBot="1" x14ac:dyDescent="0.3"/>
    <row r="43" spans="1:28" ht="61.2" customHeight="1" thickBot="1" x14ac:dyDescent="0.3">
      <c r="A43" s="744" t="s">
        <v>229</v>
      </c>
      <c r="B43" s="745"/>
      <c r="C43" s="745"/>
      <c r="D43" s="745"/>
      <c r="E43" s="745"/>
      <c r="F43" s="745"/>
      <c r="G43" s="745"/>
      <c r="H43" s="745"/>
      <c r="I43" s="745"/>
      <c r="J43" s="745"/>
      <c r="K43" s="745"/>
      <c r="L43" s="745"/>
      <c r="M43" s="745"/>
      <c r="N43" s="745"/>
      <c r="O43" s="745"/>
      <c r="P43" s="745"/>
      <c r="Q43" s="745"/>
      <c r="R43" s="745"/>
      <c r="S43" s="745"/>
      <c r="T43" s="745"/>
      <c r="U43" s="745"/>
      <c r="V43" s="745"/>
      <c r="W43" s="745"/>
      <c r="X43" s="746"/>
    </row>
    <row r="44" spans="1:28" ht="39.6" customHeight="1" thickBot="1" x14ac:dyDescent="0.3">
      <c r="A44" s="793"/>
      <c r="B44" s="794"/>
      <c r="C44" s="800" t="s">
        <v>161</v>
      </c>
      <c r="D44" s="801"/>
      <c r="E44" s="801"/>
      <c r="F44" s="802"/>
      <c r="G44" s="603"/>
      <c r="H44" s="797" t="s">
        <v>161</v>
      </c>
      <c r="I44" s="798"/>
      <c r="J44" s="799"/>
      <c r="K44" s="603"/>
      <c r="L44" s="797" t="s">
        <v>162</v>
      </c>
      <c r="M44" s="798"/>
      <c r="N44" s="798"/>
      <c r="O44" s="799"/>
      <c r="P44" s="603"/>
      <c r="Q44" s="789" t="s">
        <v>163</v>
      </c>
      <c r="R44" s="790"/>
      <c r="S44" s="790"/>
      <c r="T44" s="790"/>
      <c r="U44" s="791"/>
      <c r="V44" s="790"/>
      <c r="W44" s="790"/>
      <c r="X44" s="792"/>
    </row>
    <row r="45" spans="1:28" ht="73.5" customHeight="1" thickBot="1" x14ac:dyDescent="0.3">
      <c r="A45" s="795"/>
      <c r="B45" s="796"/>
      <c r="C45" s="396">
        <v>2020</v>
      </c>
      <c r="D45" s="396">
        <v>2021</v>
      </c>
      <c r="E45" s="396">
        <v>2022</v>
      </c>
      <c r="F45" s="396">
        <v>2025</v>
      </c>
      <c r="G45" s="603"/>
      <c r="H45" s="396" t="s">
        <v>3</v>
      </c>
      <c r="I45" s="396" t="s">
        <v>4</v>
      </c>
      <c r="J45" s="396" t="s">
        <v>5</v>
      </c>
      <c r="K45" s="607"/>
      <c r="L45" s="397" t="s">
        <v>137</v>
      </c>
      <c r="M45" s="398" t="s">
        <v>7</v>
      </c>
      <c r="N45" s="398" t="s">
        <v>8</v>
      </c>
      <c r="O45" s="312" t="s">
        <v>9</v>
      </c>
      <c r="P45" s="607"/>
      <c r="Q45" s="401">
        <v>2020</v>
      </c>
      <c r="R45" s="402">
        <v>2021</v>
      </c>
      <c r="S45" s="402">
        <v>2022</v>
      </c>
      <c r="T45" s="400">
        <v>2025</v>
      </c>
      <c r="U45" s="607"/>
      <c r="V45" s="310" t="s">
        <v>3</v>
      </c>
      <c r="W45" s="307" t="s">
        <v>164</v>
      </c>
      <c r="X45" s="308" t="s">
        <v>165</v>
      </c>
    </row>
    <row r="46" spans="1:28" ht="28.2" thickBot="1" x14ac:dyDescent="0.3">
      <c r="A46" s="396" t="s">
        <v>10</v>
      </c>
      <c r="B46" s="396" t="s">
        <v>11</v>
      </c>
      <c r="C46" s="396" t="s">
        <v>138</v>
      </c>
      <c r="D46" s="396" t="s">
        <v>138</v>
      </c>
      <c r="E46" s="396" t="s">
        <v>138</v>
      </c>
      <c r="F46" s="396" t="s">
        <v>138</v>
      </c>
      <c r="G46" s="603"/>
      <c r="H46" s="396" t="s">
        <v>138</v>
      </c>
      <c r="I46" s="396" t="s">
        <v>138</v>
      </c>
      <c r="J46" s="396" t="s">
        <v>138</v>
      </c>
      <c r="K46" s="607"/>
      <c r="L46" s="397" t="s">
        <v>13</v>
      </c>
      <c r="M46" s="398" t="s">
        <v>13</v>
      </c>
      <c r="N46" s="291" t="s">
        <v>13</v>
      </c>
      <c r="O46" s="312" t="s">
        <v>13</v>
      </c>
      <c r="P46" s="607"/>
      <c r="Q46" s="405" t="s">
        <v>13</v>
      </c>
      <c r="R46" s="406" t="s">
        <v>13</v>
      </c>
      <c r="S46" s="406" t="s">
        <v>13</v>
      </c>
      <c r="T46" s="407" t="s">
        <v>13</v>
      </c>
      <c r="U46" s="607"/>
      <c r="V46" s="403" t="s">
        <v>13</v>
      </c>
      <c r="W46" s="404" t="s">
        <v>13</v>
      </c>
      <c r="X46" s="399" t="s">
        <v>13</v>
      </c>
    </row>
    <row r="47" spans="1:28" x14ac:dyDescent="0.25">
      <c r="A47" s="608" t="s">
        <v>14</v>
      </c>
      <c r="B47" s="609" t="s">
        <v>15</v>
      </c>
      <c r="C47" s="610">
        <v>2196.6392867186682</v>
      </c>
      <c r="D47" s="611">
        <v>2341.9302259728429</v>
      </c>
      <c r="E47" s="610">
        <v>2665.3738187924578</v>
      </c>
      <c r="F47" s="612">
        <v>3328.0859791719749</v>
      </c>
      <c r="G47" s="613"/>
      <c r="H47" s="655">
        <v>3458.1379148116566</v>
      </c>
      <c r="I47" s="656">
        <v>3678.8859864352553</v>
      </c>
      <c r="J47" s="657">
        <v>4743.9668172665715</v>
      </c>
      <c r="K47" s="613"/>
      <c r="L47" s="617">
        <v>0.13810983317628756</v>
      </c>
      <c r="M47" s="618">
        <v>7.6960458045542968E-3</v>
      </c>
      <c r="N47" s="619">
        <v>2.0244725533820063E-2</v>
      </c>
      <c r="O47" s="620">
        <v>7.3468786852613599E-2</v>
      </c>
      <c r="P47" s="613"/>
      <c r="Q47" s="618">
        <v>6.9069506377800911E-3</v>
      </c>
      <c r="R47" s="619">
        <v>7.0466916328999303E-3</v>
      </c>
      <c r="S47" s="620">
        <v>7.7188729920736106E-3</v>
      </c>
      <c r="T47" s="623">
        <v>9.0733215752763219E-3</v>
      </c>
      <c r="U47" s="613"/>
      <c r="V47" s="658">
        <v>9.2859054578734394E-3</v>
      </c>
      <c r="W47" s="659">
        <v>9.2035274571317556E-3</v>
      </c>
      <c r="X47" s="660">
        <v>1.1084113445997353E-2</v>
      </c>
    </row>
    <row r="48" spans="1:28" x14ac:dyDescent="0.25">
      <c r="A48" s="608" t="s">
        <v>16</v>
      </c>
      <c r="B48" s="609" t="s">
        <v>17</v>
      </c>
      <c r="C48" s="610">
        <v>2727.6449956515166</v>
      </c>
      <c r="D48" s="611">
        <v>3092.9792559361258</v>
      </c>
      <c r="E48" s="610">
        <v>3348.0745679298898</v>
      </c>
      <c r="F48" s="612">
        <v>4223.306960783555</v>
      </c>
      <c r="G48" s="613"/>
      <c r="H48" s="655">
        <v>4973.5841526713029</v>
      </c>
      <c r="I48" s="656">
        <v>6663.3023072687138</v>
      </c>
      <c r="J48" s="657">
        <v>7788.8353065575211</v>
      </c>
      <c r="K48" s="613"/>
      <c r="L48" s="617">
        <v>8.2475597437059678E-2</v>
      </c>
      <c r="M48" s="621">
        <v>3.3245123995546244E-2</v>
      </c>
      <c r="N48" s="619">
        <v>9.5487367242308885E-2</v>
      </c>
      <c r="O48" s="622">
        <v>0.13022256695691548</v>
      </c>
      <c r="P48" s="613"/>
      <c r="Q48" s="621">
        <v>7.0703764722001251E-3</v>
      </c>
      <c r="R48" s="619">
        <v>7.5493086827486513E-3</v>
      </c>
      <c r="S48" s="622">
        <v>7.9960297716194974E-3</v>
      </c>
      <c r="T48" s="623">
        <v>9.7873445538463558E-3</v>
      </c>
      <c r="U48" s="613"/>
      <c r="V48" s="624">
        <v>1.1427272448229855E-2</v>
      </c>
      <c r="W48" s="625">
        <v>1.4369075957727451E-2</v>
      </c>
      <c r="X48" s="626">
        <v>1.5653319220413339E-2</v>
      </c>
    </row>
    <row r="49" spans="1:24" x14ac:dyDescent="0.25">
      <c r="A49" s="608" t="s">
        <v>18</v>
      </c>
      <c r="B49" s="609" t="s">
        <v>19</v>
      </c>
      <c r="C49" s="610">
        <v>431.74977015356126</v>
      </c>
      <c r="D49" s="611">
        <v>469.46681212885261</v>
      </c>
      <c r="E49" s="610">
        <v>531.02222928390086</v>
      </c>
      <c r="F49" s="612">
        <v>696.92135183500488</v>
      </c>
      <c r="G49" s="613"/>
      <c r="H49" s="655">
        <v>916.05692238979759</v>
      </c>
      <c r="I49" s="656">
        <v>1084.9219853479856</v>
      </c>
      <c r="J49" s="657">
        <v>1253.9516407811275</v>
      </c>
      <c r="K49" s="613"/>
      <c r="L49" s="617">
        <v>0.13111771815331941</v>
      </c>
      <c r="M49" s="621">
        <v>5.6203830285900036E-2</v>
      </c>
      <c r="N49" s="619">
        <v>9.2554091946137618E-2</v>
      </c>
      <c r="O49" s="622">
        <v>0.12465522052439404</v>
      </c>
      <c r="P49" s="613"/>
      <c r="Q49" s="621">
        <v>9.4090797033339439E-3</v>
      </c>
      <c r="R49" s="619">
        <v>9.8186597307066744E-3</v>
      </c>
      <c r="S49" s="622">
        <v>1.0803560301479396E-2</v>
      </c>
      <c r="T49" s="623">
        <v>1.2888701334658576E-2</v>
      </c>
      <c r="U49" s="613"/>
      <c r="V49" s="624">
        <v>1.6429986512470445E-2</v>
      </c>
      <c r="W49" s="625">
        <v>1.6828340016134296E-2</v>
      </c>
      <c r="X49" s="626">
        <v>1.8370391222455689E-2</v>
      </c>
    </row>
    <row r="50" spans="1:24" x14ac:dyDescent="0.25">
      <c r="A50" s="608" t="s">
        <v>20</v>
      </c>
      <c r="B50" s="609" t="s">
        <v>21</v>
      </c>
      <c r="C50" s="610">
        <v>237.66227829207267</v>
      </c>
      <c r="D50" s="611">
        <v>267.27381928772047</v>
      </c>
      <c r="E50" s="610">
        <v>314.87033467593824</v>
      </c>
      <c r="F50" s="612">
        <v>466.52915933483825</v>
      </c>
      <c r="G50" s="613"/>
      <c r="H50" s="655">
        <v>494.09447522369851</v>
      </c>
      <c r="I50" s="656">
        <v>557.57075154080883</v>
      </c>
      <c r="J50" s="657">
        <v>724.77177119368298</v>
      </c>
      <c r="K50" s="613"/>
      <c r="L50" s="617">
        <v>0.17808147283209985</v>
      </c>
      <c r="M50" s="621">
        <v>1.1547406316669173E-2</v>
      </c>
      <c r="N50" s="619">
        <v>3.6296993260451993E-2</v>
      </c>
      <c r="O50" s="622">
        <v>9.2105251023234969E-2</v>
      </c>
      <c r="P50" s="613"/>
      <c r="Q50" s="621">
        <v>5.1156138078471353E-3</v>
      </c>
      <c r="R50" s="619">
        <v>5.2205026436059048E-3</v>
      </c>
      <c r="S50" s="622">
        <v>5.9079514344890635E-3</v>
      </c>
      <c r="T50" s="623">
        <v>8.010733616225325E-3</v>
      </c>
      <c r="U50" s="613"/>
      <c r="V50" s="624">
        <v>8.1718502363860978E-3</v>
      </c>
      <c r="W50" s="625">
        <v>8.3629254013355726E-3</v>
      </c>
      <c r="X50" s="626">
        <v>1.0110807480587741E-2</v>
      </c>
    </row>
    <row r="51" spans="1:24" x14ac:dyDescent="0.25">
      <c r="A51" s="608" t="s">
        <v>22</v>
      </c>
      <c r="B51" s="609" t="s">
        <v>23</v>
      </c>
      <c r="C51" s="610">
        <v>248.10211983955654</v>
      </c>
      <c r="D51" s="611">
        <v>269.71626704321017</v>
      </c>
      <c r="E51" s="610">
        <v>291.22697831126754</v>
      </c>
      <c r="F51" s="612">
        <v>418.8937112600135</v>
      </c>
      <c r="G51" s="613"/>
      <c r="H51" s="655">
        <v>459.18734325657908</v>
      </c>
      <c r="I51" s="656">
        <v>561.65567693468643</v>
      </c>
      <c r="J51" s="657">
        <v>657.42106143392402</v>
      </c>
      <c r="K51" s="613"/>
      <c r="L51" s="617">
        <v>7.97531105701208E-2</v>
      </c>
      <c r="M51" s="621">
        <v>1.8537946610187594E-2</v>
      </c>
      <c r="N51" s="619">
        <v>6.0408651869326757E-2</v>
      </c>
      <c r="O51" s="622">
        <v>9.4329116568834248E-2</v>
      </c>
      <c r="P51" s="613"/>
      <c r="Q51" s="621">
        <v>1.2262772331003365E-2</v>
      </c>
      <c r="R51" s="619">
        <v>1.263453780569559E-2</v>
      </c>
      <c r="S51" s="622">
        <v>1.3355832448617247E-2</v>
      </c>
      <c r="T51" s="623">
        <v>1.7538334531029778E-2</v>
      </c>
      <c r="U51" s="613"/>
      <c r="V51" s="624">
        <v>1.853385490909468E-2</v>
      </c>
      <c r="W51" s="625">
        <v>1.9797385523319565E-2</v>
      </c>
      <c r="X51" s="626">
        <v>2.2662620227623768E-2</v>
      </c>
    </row>
    <row r="52" spans="1:24" x14ac:dyDescent="0.25">
      <c r="A52" s="608" t="s">
        <v>24</v>
      </c>
      <c r="B52" s="609" t="s">
        <v>25</v>
      </c>
      <c r="C52" s="610">
        <v>666.42762690983113</v>
      </c>
      <c r="D52" s="611">
        <v>733.32683606027945</v>
      </c>
      <c r="E52" s="610">
        <v>811.25367671468575</v>
      </c>
      <c r="F52" s="612">
        <v>1048.3977166662892</v>
      </c>
      <c r="G52" s="613"/>
      <c r="H52" s="655">
        <v>1201.7579568488313</v>
      </c>
      <c r="I52" s="656">
        <v>1348.2199102699701</v>
      </c>
      <c r="J52" s="657">
        <v>1739.6735608972704</v>
      </c>
      <c r="K52" s="613"/>
      <c r="L52" s="617">
        <v>0.10626481511717212</v>
      </c>
      <c r="M52" s="621">
        <v>2.7680670385166861E-2</v>
      </c>
      <c r="N52" s="619">
        <v>5.1591177839994673E-2</v>
      </c>
      <c r="O52" s="622">
        <v>0.10659407195838733</v>
      </c>
      <c r="P52" s="613"/>
      <c r="Q52" s="621">
        <v>3.6857045261392708E-3</v>
      </c>
      <c r="R52" s="619">
        <v>3.9261309449257886E-3</v>
      </c>
      <c r="S52" s="622">
        <v>4.2415434803848972E-3</v>
      </c>
      <c r="T52" s="623">
        <v>5.1234482864542883E-3</v>
      </c>
      <c r="U52" s="613"/>
      <c r="V52" s="624">
        <v>5.5713026755188329E-3</v>
      </c>
      <c r="W52" s="625">
        <v>5.7082813140054561E-3</v>
      </c>
      <c r="X52" s="626">
        <v>6.9308581475563766E-3</v>
      </c>
    </row>
    <row r="53" spans="1:24" x14ac:dyDescent="0.25">
      <c r="A53" s="608" t="s">
        <v>26</v>
      </c>
      <c r="B53" s="609" t="s">
        <v>27</v>
      </c>
      <c r="C53" s="610">
        <v>1948.4319171757807</v>
      </c>
      <c r="D53" s="611">
        <v>2166.6375224492444</v>
      </c>
      <c r="E53" s="610">
        <v>2485.6690260003156</v>
      </c>
      <c r="F53" s="612">
        <v>3276.5326934225395</v>
      </c>
      <c r="G53" s="613"/>
      <c r="H53" s="655">
        <v>3311.7946814758548</v>
      </c>
      <c r="I53" s="656">
        <v>4043.7031792052653</v>
      </c>
      <c r="J53" s="657">
        <v>5010.7015114646483</v>
      </c>
      <c r="K53" s="613"/>
      <c r="L53" s="617">
        <v>0.14724728998066405</v>
      </c>
      <c r="M53" s="621">
        <v>2.1431902944653025E-3</v>
      </c>
      <c r="N53" s="619">
        <v>4.2972728607228783E-2</v>
      </c>
      <c r="O53" s="622">
        <v>8.8671378543829782E-2</v>
      </c>
      <c r="P53" s="613"/>
      <c r="Q53" s="621">
        <v>6.9952568113182696E-3</v>
      </c>
      <c r="R53" s="619">
        <v>7.429472959063068E-3</v>
      </c>
      <c r="S53" s="622">
        <v>8.2751871051162402E-3</v>
      </c>
      <c r="T53" s="623">
        <v>1.0400948805761021E-2</v>
      </c>
      <c r="U53" s="613"/>
      <c r="V53" s="624">
        <v>1.0444084166937288E-2</v>
      </c>
      <c r="W53" s="625">
        <v>1.1647390256413988E-2</v>
      </c>
      <c r="X53" s="626">
        <v>1.3514064890958882E-2</v>
      </c>
    </row>
    <row r="54" spans="1:24" x14ac:dyDescent="0.25">
      <c r="A54" s="608" t="s">
        <v>28</v>
      </c>
      <c r="B54" s="609" t="s">
        <v>29</v>
      </c>
      <c r="C54" s="610">
        <v>426.05710267020618</v>
      </c>
      <c r="D54" s="611">
        <v>482.29302338863585</v>
      </c>
      <c r="E54" s="610">
        <v>563.58972567273429</v>
      </c>
      <c r="F54" s="612">
        <v>870.41212427122969</v>
      </c>
      <c r="G54" s="613"/>
      <c r="H54" s="655">
        <v>989.60875409765458</v>
      </c>
      <c r="I54" s="656">
        <v>1190.1999291605009</v>
      </c>
      <c r="J54" s="657">
        <v>1551.6591037835374</v>
      </c>
      <c r="K54" s="613"/>
      <c r="L54" s="617">
        <v>0.16856288260796348</v>
      </c>
      <c r="M54" s="621">
        <v>2.6000847034986618E-2</v>
      </c>
      <c r="N54" s="619">
        <v>6.4581702954739084E-2</v>
      </c>
      <c r="O54" s="622">
        <v>0.12257218317399654</v>
      </c>
      <c r="P54" s="613"/>
      <c r="Q54" s="621">
        <v>2.1312318460622023E-2</v>
      </c>
      <c r="R54" s="619">
        <v>2.2276420660560743E-2</v>
      </c>
      <c r="S54" s="622">
        <v>2.5495982704498002E-2</v>
      </c>
      <c r="T54" s="623">
        <v>3.5898503104928425E-2</v>
      </c>
      <c r="U54" s="613"/>
      <c r="V54" s="624">
        <v>3.8519104422145609E-2</v>
      </c>
      <c r="W54" s="625">
        <v>3.9607443670483494E-2</v>
      </c>
      <c r="X54" s="626">
        <v>4.8952910561004259E-2</v>
      </c>
    </row>
    <row r="55" spans="1:24" x14ac:dyDescent="0.25">
      <c r="A55" s="608" t="s">
        <v>30</v>
      </c>
      <c r="B55" s="609" t="s">
        <v>31</v>
      </c>
      <c r="C55" s="610">
        <v>1777.28307483137</v>
      </c>
      <c r="D55" s="611">
        <v>1965.5628546281996</v>
      </c>
      <c r="E55" s="610">
        <v>2240.7231121999034</v>
      </c>
      <c r="F55" s="612">
        <v>3039.380147460728</v>
      </c>
      <c r="G55" s="613"/>
      <c r="H55" s="655">
        <v>3445.3380104729276</v>
      </c>
      <c r="I55" s="656">
        <v>3533.0676281564265</v>
      </c>
      <c r="J55" s="657">
        <v>4488.1967402272867</v>
      </c>
      <c r="K55" s="613"/>
      <c r="L55" s="617">
        <v>0.13999056653100639</v>
      </c>
      <c r="M55" s="621">
        <v>2.5390672654663993E-2</v>
      </c>
      <c r="N55" s="619">
        <v>3.0560246344136566E-2</v>
      </c>
      <c r="O55" s="622">
        <v>8.1078854292830682E-2</v>
      </c>
      <c r="P55" s="613"/>
      <c r="Q55" s="621">
        <v>8.9046848447930579E-3</v>
      </c>
      <c r="R55" s="619">
        <v>9.5149943517324441E-3</v>
      </c>
      <c r="S55" s="622">
        <v>1.0655210021189385E-2</v>
      </c>
      <c r="T55" s="623">
        <v>1.3900973651393912E-2</v>
      </c>
      <c r="U55" s="613"/>
      <c r="V55" s="624">
        <v>1.5685126694920275E-2</v>
      </c>
      <c r="W55" s="625">
        <v>1.4912525290712455E-2</v>
      </c>
      <c r="X55" s="626">
        <v>1.8082770889312001E-2</v>
      </c>
    </row>
    <row r="56" spans="1:24" x14ac:dyDescent="0.25">
      <c r="A56" s="608" t="s">
        <v>32</v>
      </c>
      <c r="B56" s="609" t="s">
        <v>33</v>
      </c>
      <c r="C56" s="610">
        <v>13287.551768557221</v>
      </c>
      <c r="D56" s="611">
        <v>14185.312460558354</v>
      </c>
      <c r="E56" s="610">
        <v>16719.160081961367</v>
      </c>
      <c r="F56" s="612">
        <v>25020.880839416041</v>
      </c>
      <c r="G56" s="613"/>
      <c r="H56" s="655">
        <v>26694.048456391458</v>
      </c>
      <c r="I56" s="656">
        <v>28018.875246434083</v>
      </c>
      <c r="J56" s="657">
        <v>35336.642545374154</v>
      </c>
      <c r="K56" s="613"/>
      <c r="L56" s="617">
        <v>0.178624730928435</v>
      </c>
      <c r="M56" s="621">
        <v>1.3030147357004251E-2</v>
      </c>
      <c r="N56" s="619">
        <v>2.289161977666998E-2</v>
      </c>
      <c r="O56" s="622">
        <v>7.14811564482698E-2</v>
      </c>
      <c r="P56" s="613"/>
      <c r="Q56" s="621">
        <v>6.4615346797629288E-3</v>
      </c>
      <c r="R56" s="619">
        <v>6.4468243678096095E-3</v>
      </c>
      <c r="S56" s="622">
        <v>7.4058349277314629E-3</v>
      </c>
      <c r="T56" s="623">
        <v>1.0673742277485722E-2</v>
      </c>
      <c r="U56" s="613"/>
      <c r="V56" s="624">
        <v>1.1256304131394142E-2</v>
      </c>
      <c r="W56" s="625">
        <v>1.1057311079412225E-2</v>
      </c>
      <c r="X56" s="626">
        <v>1.3213973684332306E-2</v>
      </c>
    </row>
    <row r="57" spans="1:24" x14ac:dyDescent="0.25">
      <c r="A57" s="608" t="s">
        <v>34</v>
      </c>
      <c r="B57" s="609" t="s">
        <v>35</v>
      </c>
      <c r="C57" s="610">
        <v>23897.136123652002</v>
      </c>
      <c r="D57" s="611">
        <v>25752.287460372831</v>
      </c>
      <c r="E57" s="610">
        <v>30660.824144030044</v>
      </c>
      <c r="F57" s="612">
        <v>40466.367287965331</v>
      </c>
      <c r="G57" s="613"/>
      <c r="H57" s="655">
        <v>41591.788719864839</v>
      </c>
      <c r="I57" s="656">
        <v>44688.531461560007</v>
      </c>
      <c r="J57" s="657">
        <v>57890.333428569342</v>
      </c>
      <c r="K57" s="613"/>
      <c r="L57" s="617">
        <v>0.19060585166309529</v>
      </c>
      <c r="M57" s="621">
        <v>5.5013912741423976E-3</v>
      </c>
      <c r="N57" s="619">
        <v>2.0047446115829315E-2</v>
      </c>
      <c r="O57" s="622">
        <v>7.4242589339281073E-2</v>
      </c>
      <c r="P57" s="613"/>
      <c r="Q57" s="621">
        <v>8.4132276786767352E-3</v>
      </c>
      <c r="R57" s="619">
        <v>8.8108381034954445E-3</v>
      </c>
      <c r="S57" s="622">
        <v>1.0376098322530017E-2</v>
      </c>
      <c r="T57" s="623">
        <v>1.3333290461914385E-2</v>
      </c>
      <c r="U57" s="613"/>
      <c r="V57" s="624">
        <v>1.3628240360805921E-2</v>
      </c>
      <c r="W57" s="625">
        <v>1.3544915248748611E-2</v>
      </c>
      <c r="X57" s="626">
        <v>1.6888568452902007E-2</v>
      </c>
    </row>
    <row r="58" spans="1:24" x14ac:dyDescent="0.25">
      <c r="A58" s="608" t="s">
        <v>36</v>
      </c>
      <c r="B58" s="609" t="s">
        <v>37</v>
      </c>
      <c r="C58" s="610">
        <v>581.52374643645453</v>
      </c>
      <c r="D58" s="611">
        <v>656.59838655379281</v>
      </c>
      <c r="E58" s="610">
        <v>677.09496701999615</v>
      </c>
      <c r="F58" s="612">
        <v>769.30531159933184</v>
      </c>
      <c r="G58" s="613"/>
      <c r="H58" s="655">
        <v>800.50833191427398</v>
      </c>
      <c r="I58" s="656">
        <v>954.19688949091403</v>
      </c>
      <c r="J58" s="657">
        <v>1235.1538222263723</v>
      </c>
      <c r="K58" s="613"/>
      <c r="L58" s="617">
        <v>3.1216312567841076E-2</v>
      </c>
      <c r="M58" s="621">
        <v>7.9835047442762264E-3</v>
      </c>
      <c r="N58" s="619">
        <v>4.4017679468560056E-2</v>
      </c>
      <c r="O58" s="622">
        <v>9.932084530098062E-2</v>
      </c>
      <c r="P58" s="613"/>
      <c r="Q58" s="621">
        <v>3.2410378974822543E-3</v>
      </c>
      <c r="R58" s="619">
        <v>3.3789985863283698E-3</v>
      </c>
      <c r="S58" s="622">
        <v>3.3504600599668167E-3</v>
      </c>
      <c r="T58" s="623">
        <v>3.5871992197066814E-3</v>
      </c>
      <c r="U58" s="613"/>
      <c r="V58" s="624">
        <v>3.6743536021262321E-3</v>
      </c>
      <c r="W58" s="625">
        <v>4.0652291574677897E-3</v>
      </c>
      <c r="X58" s="626">
        <v>5.0320136837480366E-3</v>
      </c>
    </row>
    <row r="59" spans="1:24" x14ac:dyDescent="0.25">
      <c r="A59" s="608" t="s">
        <v>38</v>
      </c>
      <c r="B59" s="609" t="s">
        <v>39</v>
      </c>
      <c r="C59" s="610">
        <v>677.99951268267</v>
      </c>
      <c r="D59" s="611">
        <v>769.55950106123714</v>
      </c>
      <c r="E59" s="610">
        <v>849.91452824673274</v>
      </c>
      <c r="F59" s="612">
        <v>1117.2114563391385</v>
      </c>
      <c r="G59" s="613"/>
      <c r="H59" s="655">
        <v>1181.8034288361864</v>
      </c>
      <c r="I59" s="656">
        <v>1602.5988054326458</v>
      </c>
      <c r="J59" s="657">
        <v>1981.3824813273952</v>
      </c>
      <c r="K59" s="613"/>
      <c r="L59" s="617">
        <v>0.10441691262947761</v>
      </c>
      <c r="M59" s="621">
        <v>1.1304577582150088E-2</v>
      </c>
      <c r="N59" s="619">
        <v>7.4825315411928717E-2</v>
      </c>
      <c r="O59" s="622">
        <v>0.12141558552082565</v>
      </c>
      <c r="P59" s="613"/>
      <c r="Q59" s="621">
        <v>5.5636009067438381E-3</v>
      </c>
      <c r="R59" s="619">
        <v>5.8962965927609363E-3</v>
      </c>
      <c r="S59" s="622">
        <v>6.2196463026979367E-3</v>
      </c>
      <c r="T59" s="623">
        <v>7.547898186809756E-3</v>
      </c>
      <c r="U59" s="613"/>
      <c r="V59" s="624">
        <v>7.7929197174530264E-3</v>
      </c>
      <c r="W59" s="625">
        <v>9.1250901295535491E-3</v>
      </c>
      <c r="X59" s="626">
        <v>1.0649866253450602E-2</v>
      </c>
    </row>
    <row r="60" spans="1:24" x14ac:dyDescent="0.25">
      <c r="A60" s="608" t="s">
        <v>40</v>
      </c>
      <c r="B60" s="609" t="s">
        <v>41</v>
      </c>
      <c r="C60" s="610">
        <v>1943.6626022835733</v>
      </c>
      <c r="D60" s="611">
        <v>2090.4882715616882</v>
      </c>
      <c r="E60" s="610">
        <v>2361.4852701248278</v>
      </c>
      <c r="F60" s="612">
        <v>3107.0707834721634</v>
      </c>
      <c r="G60" s="613"/>
      <c r="H60" s="655">
        <v>3640.8383404016372</v>
      </c>
      <c r="I60" s="656">
        <v>4675.2069659200506</v>
      </c>
      <c r="J60" s="657">
        <v>6058.9284646843489</v>
      </c>
      <c r="K60" s="613"/>
      <c r="L60" s="617">
        <v>0.12963335037545698</v>
      </c>
      <c r="M60" s="621">
        <v>3.2214723958841729E-2</v>
      </c>
      <c r="N60" s="619">
        <v>8.5150409977350572E-2</v>
      </c>
      <c r="O60" s="622">
        <v>0.14290184961230401</v>
      </c>
      <c r="P60" s="613"/>
      <c r="Q60" s="621">
        <v>6.249370650421463E-3</v>
      </c>
      <c r="R60" s="619">
        <v>5.9219846685637581E-3</v>
      </c>
      <c r="S60" s="622">
        <v>6.3529642754242797E-3</v>
      </c>
      <c r="T60" s="623">
        <v>7.4993015550489182E-3</v>
      </c>
      <c r="U60" s="613"/>
      <c r="V60" s="624">
        <v>8.4381891182374429E-3</v>
      </c>
      <c r="W60" s="625">
        <v>9.4039387694435875E-3</v>
      </c>
      <c r="X60" s="626">
        <v>1.1605209649807857E-2</v>
      </c>
    </row>
    <row r="61" spans="1:24" x14ac:dyDescent="0.25">
      <c r="A61" s="608" t="s">
        <v>42</v>
      </c>
      <c r="B61" s="609" t="s">
        <v>43</v>
      </c>
      <c r="C61" s="610">
        <v>9013.4912758744067</v>
      </c>
      <c r="D61" s="611">
        <v>10146.038311750724</v>
      </c>
      <c r="E61" s="610">
        <v>11037.685951008138</v>
      </c>
      <c r="F61" s="612">
        <v>15515.100831033782</v>
      </c>
      <c r="G61" s="613"/>
      <c r="H61" s="655">
        <v>16238.368053815233</v>
      </c>
      <c r="I61" s="656">
        <v>19476.534089285713</v>
      </c>
      <c r="J61" s="657">
        <v>22564.105330961804</v>
      </c>
      <c r="K61" s="613"/>
      <c r="L61" s="617">
        <v>8.7881359389777147E-2</v>
      </c>
      <c r="M61" s="621">
        <v>9.1542549384073801E-3</v>
      </c>
      <c r="N61" s="619">
        <v>4.6529354643014331E-2</v>
      </c>
      <c r="O61" s="622">
        <v>7.7786410010752594E-2</v>
      </c>
      <c r="P61" s="613"/>
      <c r="Q61" s="621">
        <v>6.1219415833918753E-3</v>
      </c>
      <c r="R61" s="619">
        <v>6.4645073214423844E-3</v>
      </c>
      <c r="S61" s="622">
        <v>6.8277835074135023E-3</v>
      </c>
      <c r="T61" s="623">
        <v>9.3060615769279993E-3</v>
      </c>
      <c r="U61" s="613"/>
      <c r="V61" s="624">
        <v>9.6708332187775033E-3</v>
      </c>
      <c r="W61" s="625">
        <v>1.116458359386651E-2</v>
      </c>
      <c r="X61" s="626">
        <v>1.2073403339541685E-2</v>
      </c>
    </row>
    <row r="62" spans="1:24" x14ac:dyDescent="0.25">
      <c r="A62" s="608" t="s">
        <v>44</v>
      </c>
      <c r="B62" s="609" t="s">
        <v>45</v>
      </c>
      <c r="C62" s="610">
        <v>213.93832208654158</v>
      </c>
      <c r="D62" s="611">
        <v>251.65629125410231</v>
      </c>
      <c r="E62" s="610">
        <v>289.81198235666329</v>
      </c>
      <c r="F62" s="612">
        <v>393.92903050799652</v>
      </c>
      <c r="G62" s="613"/>
      <c r="H62" s="655">
        <v>420.23805715697881</v>
      </c>
      <c r="I62" s="656">
        <v>545.36017737195846</v>
      </c>
      <c r="J62" s="657">
        <v>577.02813880476333</v>
      </c>
      <c r="K62" s="613"/>
      <c r="L62" s="617">
        <v>0.15161826836283798</v>
      </c>
      <c r="M62" s="621">
        <v>1.3014072626533091E-2</v>
      </c>
      <c r="N62" s="619">
        <v>6.7217865917968522E-2</v>
      </c>
      <c r="O62" s="622">
        <v>7.9333858396559265E-2</v>
      </c>
      <c r="P62" s="613"/>
      <c r="Q62" s="621">
        <v>9.1997389276186874E-3</v>
      </c>
      <c r="R62" s="619">
        <v>1.0355675167495198E-2</v>
      </c>
      <c r="S62" s="622">
        <v>1.1567201458893171E-2</v>
      </c>
      <c r="T62" s="623">
        <v>1.4406817361856889E-2</v>
      </c>
      <c r="U62" s="613"/>
      <c r="V62" s="624">
        <v>1.4813474284483319E-2</v>
      </c>
      <c r="W62" s="625">
        <v>1.6651767819916331E-2</v>
      </c>
      <c r="X62" s="626">
        <v>1.6319916435901499E-2</v>
      </c>
    </row>
    <row r="63" spans="1:24" x14ac:dyDescent="0.25">
      <c r="A63" s="608" t="s">
        <v>46</v>
      </c>
      <c r="B63" s="609" t="s">
        <v>47</v>
      </c>
      <c r="C63" s="610">
        <v>269.57192451925687</v>
      </c>
      <c r="D63" s="611">
        <v>310.63364035163829</v>
      </c>
      <c r="E63" s="610">
        <v>364.57167714016947</v>
      </c>
      <c r="F63" s="612">
        <v>519.45156130217936</v>
      </c>
      <c r="G63" s="613"/>
      <c r="H63" s="655">
        <v>550.64451133387558</v>
      </c>
      <c r="I63" s="656">
        <v>687.5166282808824</v>
      </c>
      <c r="J63" s="657">
        <v>809.32953256460723</v>
      </c>
      <c r="K63" s="613"/>
      <c r="L63" s="617">
        <v>0.17363874925933054</v>
      </c>
      <c r="M63" s="621">
        <v>1.1731453150171545E-2</v>
      </c>
      <c r="N63" s="619">
        <v>5.7663775216951096E-2</v>
      </c>
      <c r="O63" s="622">
        <v>9.2738051571033431E-2</v>
      </c>
      <c r="P63" s="613"/>
      <c r="Q63" s="621">
        <v>7.0513304451850552E-3</v>
      </c>
      <c r="R63" s="619">
        <v>7.7384787695966954E-3</v>
      </c>
      <c r="S63" s="622">
        <v>8.8779848918077685E-3</v>
      </c>
      <c r="T63" s="623">
        <v>1.1697968154204751E-2</v>
      </c>
      <c r="U63" s="613"/>
      <c r="V63" s="624">
        <v>1.2144036977641413E-2</v>
      </c>
      <c r="W63" s="625">
        <v>1.3499450357037463E-2</v>
      </c>
      <c r="X63" s="626">
        <v>1.4880356287727752E-2</v>
      </c>
    </row>
    <row r="64" spans="1:24" x14ac:dyDescent="0.25">
      <c r="A64" s="608" t="s">
        <v>48</v>
      </c>
      <c r="B64" s="609" t="s">
        <v>49</v>
      </c>
      <c r="C64" s="610">
        <v>247.88954416203865</v>
      </c>
      <c r="D64" s="611">
        <v>277.75984794587418</v>
      </c>
      <c r="E64" s="610">
        <v>318.91771554679303</v>
      </c>
      <c r="F64" s="612">
        <v>452.83955395298051</v>
      </c>
      <c r="G64" s="613"/>
      <c r="H64" s="655">
        <v>531.38350994680718</v>
      </c>
      <c r="I64" s="656">
        <v>695.70366830998591</v>
      </c>
      <c r="J64" s="657">
        <v>907.01837674640046</v>
      </c>
      <c r="K64" s="613"/>
      <c r="L64" s="617">
        <v>0.14817788785994401</v>
      </c>
      <c r="M64" s="621">
        <v>3.2506379843483035E-2</v>
      </c>
      <c r="N64" s="619">
        <v>8.9672492730808795E-2</v>
      </c>
      <c r="O64" s="622">
        <v>0.14903788071576352</v>
      </c>
      <c r="P64" s="613"/>
      <c r="Q64" s="621">
        <v>4.8172406990245999E-3</v>
      </c>
      <c r="R64" s="619">
        <v>5.0499225317610329E-3</v>
      </c>
      <c r="S64" s="622">
        <v>5.6973100258165136E-3</v>
      </c>
      <c r="T64" s="623">
        <v>7.5125655738235778E-3</v>
      </c>
      <c r="U64" s="613"/>
      <c r="V64" s="624">
        <v>8.4287267331462773E-3</v>
      </c>
      <c r="W64" s="625">
        <v>9.7324664328165469E-3</v>
      </c>
      <c r="X64" s="626">
        <v>1.2046136938935499E-2</v>
      </c>
    </row>
    <row r="65" spans="1:24" x14ac:dyDescent="0.25">
      <c r="A65" s="608" t="s">
        <v>50</v>
      </c>
      <c r="B65" s="609" t="s">
        <v>51</v>
      </c>
      <c r="C65" s="610">
        <v>83.54699929998435</v>
      </c>
      <c r="D65" s="611">
        <v>89.491484123657401</v>
      </c>
      <c r="E65" s="610">
        <v>94.586615188339678</v>
      </c>
      <c r="F65" s="612">
        <v>121.38915252082796</v>
      </c>
      <c r="G65" s="613"/>
      <c r="H65" s="655">
        <v>204.18440495571471</v>
      </c>
      <c r="I65" s="656">
        <v>236.81120650652281</v>
      </c>
      <c r="J65" s="657">
        <v>303.9528031158186</v>
      </c>
      <c r="K65" s="613"/>
      <c r="L65" s="617">
        <v>5.6934255975036985E-2</v>
      </c>
      <c r="M65" s="621">
        <v>0.10960533937978734</v>
      </c>
      <c r="N65" s="619">
        <v>0.14299537798558593</v>
      </c>
      <c r="O65" s="622">
        <v>0.2015040932880714</v>
      </c>
      <c r="P65" s="613"/>
      <c r="Q65" s="621">
        <v>8.2591429412023371E-3</v>
      </c>
      <c r="R65" s="619">
        <v>8.1163233131592155E-3</v>
      </c>
      <c r="S65" s="622">
        <v>8.1699239449969374E-3</v>
      </c>
      <c r="T65" s="623">
        <v>9.4116182968600436E-3</v>
      </c>
      <c r="U65" s="613"/>
      <c r="V65" s="624">
        <v>1.488602648601624E-2</v>
      </c>
      <c r="W65" s="625">
        <v>1.4484500394508047E-2</v>
      </c>
      <c r="X65" s="626">
        <v>1.8068307710019917E-2</v>
      </c>
    </row>
    <row r="66" spans="1:24" x14ac:dyDescent="0.25">
      <c r="A66" s="608" t="s">
        <v>52</v>
      </c>
      <c r="B66" s="609" t="s">
        <v>53</v>
      </c>
      <c r="C66" s="610">
        <v>6885.5382299135044</v>
      </c>
      <c r="D66" s="611">
        <v>7510.0871627404322</v>
      </c>
      <c r="E66" s="610">
        <v>8123.7525563188565</v>
      </c>
      <c r="F66" s="612">
        <v>10617.435762734658</v>
      </c>
      <c r="G66" s="613"/>
      <c r="H66" s="655">
        <v>11671.9948771498</v>
      </c>
      <c r="I66" s="656">
        <v>15973.028864867605</v>
      </c>
      <c r="J66" s="657">
        <v>20899.039686556956</v>
      </c>
      <c r="K66" s="613"/>
      <c r="L66" s="617">
        <v>8.1712153305354862E-2</v>
      </c>
      <c r="M66" s="621">
        <v>1.9119447671060996E-2</v>
      </c>
      <c r="N66" s="619">
        <v>8.5109403003814421E-2</v>
      </c>
      <c r="O66" s="622">
        <v>0.14504179138861883</v>
      </c>
      <c r="P66" s="613"/>
      <c r="Q66" s="621">
        <v>9.8222333789095943E-3</v>
      </c>
      <c r="R66" s="619">
        <v>1.020300344691962E-2</v>
      </c>
      <c r="S66" s="622">
        <v>1.0715255173543088E-2</v>
      </c>
      <c r="T66" s="623">
        <v>1.3422077527941799E-2</v>
      </c>
      <c r="U66" s="613"/>
      <c r="V66" s="624">
        <v>1.4644337020944123E-2</v>
      </c>
      <c r="W66" s="625">
        <v>1.8561311911472034E-2</v>
      </c>
      <c r="X66" s="626">
        <v>2.2462106213214438E-2</v>
      </c>
    </row>
    <row r="67" spans="1:24" x14ac:dyDescent="0.25">
      <c r="A67" s="608" t="s">
        <v>54</v>
      </c>
      <c r="B67" s="609" t="s">
        <v>55</v>
      </c>
      <c r="C67" s="610">
        <v>3162.4288628195809</v>
      </c>
      <c r="D67" s="611">
        <v>3427.3425674529653</v>
      </c>
      <c r="E67" s="610">
        <v>3833.838566355947</v>
      </c>
      <c r="F67" s="612">
        <v>5358.9438907145368</v>
      </c>
      <c r="G67" s="613"/>
      <c r="H67" s="655">
        <v>6816.406570741131</v>
      </c>
      <c r="I67" s="656">
        <v>9645.1871681118191</v>
      </c>
      <c r="J67" s="657">
        <v>11169.010538827195</v>
      </c>
      <c r="K67" s="613"/>
      <c r="L67" s="617">
        <v>0.11860384274486746</v>
      </c>
      <c r="M67" s="621">
        <v>4.9289326773705566E-2</v>
      </c>
      <c r="N67" s="619">
        <v>0.12472484813436635</v>
      </c>
      <c r="O67" s="622">
        <v>0.15820943421087441</v>
      </c>
      <c r="P67" s="613"/>
      <c r="Q67" s="621">
        <v>6.5429598085351244E-3</v>
      </c>
      <c r="R67" s="619">
        <v>6.6959937913708568E-3</v>
      </c>
      <c r="S67" s="622">
        <v>7.1471034217778758E-3</v>
      </c>
      <c r="T67" s="623">
        <v>9.2085254788746417E-3</v>
      </c>
      <c r="U67" s="613"/>
      <c r="V67" s="624">
        <v>1.1262425262509318E-2</v>
      </c>
      <c r="W67" s="625">
        <v>1.4080353376004339E-2</v>
      </c>
      <c r="X67" s="626">
        <v>1.5390093874302119E-2</v>
      </c>
    </row>
    <row r="68" spans="1:24" x14ac:dyDescent="0.25">
      <c r="A68" s="608" t="s">
        <v>56</v>
      </c>
      <c r="B68" s="609" t="s">
        <v>57</v>
      </c>
      <c r="C68" s="610">
        <v>1459.2547533248535</v>
      </c>
      <c r="D68" s="611">
        <v>1574.3980882216765</v>
      </c>
      <c r="E68" s="610">
        <v>1665.8941787475728</v>
      </c>
      <c r="F68" s="612">
        <v>2104.098490329689</v>
      </c>
      <c r="G68" s="613"/>
      <c r="H68" s="655">
        <v>2233.0000289076611</v>
      </c>
      <c r="I68" s="656">
        <v>2746.6331924072629</v>
      </c>
      <c r="J68" s="657">
        <v>3729.7717025238144</v>
      </c>
      <c r="K68" s="613"/>
      <c r="L68" s="617">
        <v>5.8114965465464685E-2</v>
      </c>
      <c r="M68" s="621">
        <v>1.1962764489978683E-2</v>
      </c>
      <c r="N68" s="619">
        <v>5.4743651070464194E-2</v>
      </c>
      <c r="O68" s="622">
        <v>0.12130365293859224</v>
      </c>
      <c r="P68" s="613"/>
      <c r="Q68" s="621">
        <v>8.3176958828816792E-3</v>
      </c>
      <c r="R68" s="619">
        <v>8.5548221700922703E-3</v>
      </c>
      <c r="S68" s="622">
        <v>8.499516774713967E-3</v>
      </c>
      <c r="T68" s="623">
        <v>1.0071644265010924E-2</v>
      </c>
      <c r="U68" s="613"/>
      <c r="V68" s="624">
        <v>1.0550018775144642E-2</v>
      </c>
      <c r="W68" s="625">
        <v>1.1919216601324242E-2</v>
      </c>
      <c r="X68" s="626">
        <v>1.5467372874470527E-2</v>
      </c>
    </row>
    <row r="69" spans="1:24" x14ac:dyDescent="0.25">
      <c r="A69" s="608" t="s">
        <v>58</v>
      </c>
      <c r="B69" s="609" t="s">
        <v>59</v>
      </c>
      <c r="C69" s="610">
        <v>811.82016575577916</v>
      </c>
      <c r="D69" s="611">
        <v>896.51822644973538</v>
      </c>
      <c r="E69" s="610">
        <v>1003.989921724159</v>
      </c>
      <c r="F69" s="612">
        <v>1391.1411226432551</v>
      </c>
      <c r="G69" s="613"/>
      <c r="H69" s="655">
        <v>1793.0705506104825</v>
      </c>
      <c r="I69" s="656">
        <v>2097.0866827262025</v>
      </c>
      <c r="J69" s="657">
        <v>2670.1573809028823</v>
      </c>
      <c r="K69" s="613"/>
      <c r="L69" s="617">
        <v>0.11987675443032297</v>
      </c>
      <c r="M69" s="621">
        <v>5.207145598901608E-2</v>
      </c>
      <c r="N69" s="619">
        <v>8.5548017945492605E-2</v>
      </c>
      <c r="O69" s="622">
        <v>0.1392869800026133</v>
      </c>
      <c r="P69" s="613"/>
      <c r="Q69" s="621">
        <v>4.7707776673259882E-3</v>
      </c>
      <c r="R69" s="619">
        <v>4.9749933632955044E-3</v>
      </c>
      <c r="S69" s="622">
        <v>5.3314635607653272E-3</v>
      </c>
      <c r="T69" s="623">
        <v>6.6564953381751338E-3</v>
      </c>
      <c r="U69" s="613"/>
      <c r="V69" s="624">
        <v>8.2442007826005557E-3</v>
      </c>
      <c r="W69" s="625">
        <v>8.1879560911639199E-3</v>
      </c>
      <c r="X69" s="626">
        <v>9.7753045823926483E-3</v>
      </c>
    </row>
    <row r="70" spans="1:24" x14ac:dyDescent="0.25">
      <c r="A70" s="608" t="s">
        <v>60</v>
      </c>
      <c r="B70" s="609" t="s">
        <v>61</v>
      </c>
      <c r="C70" s="610">
        <v>331.96581450743832</v>
      </c>
      <c r="D70" s="611">
        <v>367.6706166090068</v>
      </c>
      <c r="E70" s="610">
        <v>409.73606340610041</v>
      </c>
      <c r="F70" s="612">
        <v>542.48034635297199</v>
      </c>
      <c r="G70" s="613"/>
      <c r="H70" s="655">
        <v>926.05428587800543</v>
      </c>
      <c r="I70" s="656">
        <v>1139.5572436780303</v>
      </c>
      <c r="J70" s="657">
        <v>1508.1413075673906</v>
      </c>
      <c r="K70" s="613"/>
      <c r="L70" s="617">
        <v>0.11441068417449141</v>
      </c>
      <c r="M70" s="621">
        <v>0.11288550905958727</v>
      </c>
      <c r="N70" s="619">
        <v>0.16003322305692724</v>
      </c>
      <c r="O70" s="622">
        <v>0.22690688993361907</v>
      </c>
      <c r="P70" s="613"/>
      <c r="Q70" s="621">
        <v>4.0097652516418933E-3</v>
      </c>
      <c r="R70" s="619">
        <v>4.311687570496007E-3</v>
      </c>
      <c r="S70" s="622">
        <v>4.7153981308960813E-3</v>
      </c>
      <c r="T70" s="623">
        <v>5.7411411553080867E-3</v>
      </c>
      <c r="U70" s="613"/>
      <c r="V70" s="624">
        <v>9.4918604832527776E-3</v>
      </c>
      <c r="W70" s="625">
        <v>1.0224344269036475E-2</v>
      </c>
      <c r="X70" s="626">
        <v>1.301962978333838E-2</v>
      </c>
    </row>
    <row r="71" spans="1:24" x14ac:dyDescent="0.25">
      <c r="A71" s="608" t="s">
        <v>62</v>
      </c>
      <c r="B71" s="609" t="s">
        <v>63</v>
      </c>
      <c r="C71" s="610">
        <v>159.10441606831071</v>
      </c>
      <c r="D71" s="611">
        <v>187.24805757924057</v>
      </c>
      <c r="E71" s="610">
        <v>206.42077487742876</v>
      </c>
      <c r="F71" s="612">
        <v>272.59160059822557</v>
      </c>
      <c r="G71" s="613"/>
      <c r="H71" s="655">
        <v>329.90087942068408</v>
      </c>
      <c r="I71" s="656">
        <v>430.54849424919468</v>
      </c>
      <c r="J71" s="657">
        <v>587.51898080130866</v>
      </c>
      <c r="K71" s="613"/>
      <c r="L71" s="617">
        <v>0.10239207576332054</v>
      </c>
      <c r="M71" s="621">
        <v>3.890108707976303E-2</v>
      </c>
      <c r="N71" s="619">
        <v>9.5725884052030086E-2</v>
      </c>
      <c r="O71" s="622">
        <v>0.16600895654671399</v>
      </c>
      <c r="P71" s="613"/>
      <c r="Q71" s="621">
        <v>3.9387691446921662E-3</v>
      </c>
      <c r="R71" s="619">
        <v>4.2881495237594696E-3</v>
      </c>
      <c r="S71" s="622">
        <v>4.5107080674434124E-3</v>
      </c>
      <c r="T71" s="623">
        <v>5.4896171324289892E-3</v>
      </c>
      <c r="U71" s="613"/>
      <c r="V71" s="624">
        <v>6.4029351691199075E-3</v>
      </c>
      <c r="W71" s="625">
        <v>7.4854683390023925E-3</v>
      </c>
      <c r="X71" s="626">
        <v>9.9412914944827183E-3</v>
      </c>
    </row>
    <row r="72" spans="1:24" x14ac:dyDescent="0.25">
      <c r="A72" s="608" t="s">
        <v>64</v>
      </c>
      <c r="B72" s="609" t="s">
        <v>65</v>
      </c>
      <c r="C72" s="610">
        <v>6454.6007037424524</v>
      </c>
      <c r="D72" s="611">
        <v>7212.447358248417</v>
      </c>
      <c r="E72" s="610">
        <v>7569.2862345563453</v>
      </c>
      <c r="F72" s="612">
        <v>10592.652113669905</v>
      </c>
      <c r="G72" s="613"/>
      <c r="H72" s="655">
        <v>11970.870939174754</v>
      </c>
      <c r="I72" s="656">
        <v>15440.383389185661</v>
      </c>
      <c r="J72" s="657">
        <v>15945.173390042552</v>
      </c>
      <c r="K72" s="613"/>
      <c r="L72" s="617">
        <v>4.9475421945344822E-2</v>
      </c>
      <c r="M72" s="621">
        <v>2.4764820278178279E-2</v>
      </c>
      <c r="N72" s="619">
        <v>7.827782536424932E-2</v>
      </c>
      <c r="O72" s="622">
        <v>8.5237787696323952E-2</v>
      </c>
      <c r="P72" s="613"/>
      <c r="Q72" s="621">
        <v>6.0937978297432712E-3</v>
      </c>
      <c r="R72" s="619">
        <v>6.4788600845096141E-3</v>
      </c>
      <c r="S72" s="622">
        <v>6.5316084735019984E-3</v>
      </c>
      <c r="T72" s="623">
        <v>8.5423253640212679E-3</v>
      </c>
      <c r="U72" s="613"/>
      <c r="V72" s="624">
        <v>9.515064407071094E-3</v>
      </c>
      <c r="W72" s="625">
        <v>1.1408851083383581E-2</v>
      </c>
      <c r="X72" s="626">
        <v>1.0871450866453454E-2</v>
      </c>
    </row>
    <row r="73" spans="1:24" x14ac:dyDescent="0.25">
      <c r="A73" s="608" t="s">
        <v>66</v>
      </c>
      <c r="B73" s="609" t="s">
        <v>67</v>
      </c>
      <c r="C73" s="610">
        <v>3976.2316309184689</v>
      </c>
      <c r="D73" s="611">
        <v>4531.6769551597417</v>
      </c>
      <c r="E73" s="610">
        <v>5095.7402615093461</v>
      </c>
      <c r="F73" s="612">
        <v>6855.4304610416966</v>
      </c>
      <c r="G73" s="613"/>
      <c r="H73" s="655">
        <v>7591.7159138525976</v>
      </c>
      <c r="I73" s="656">
        <v>9549.9759256930793</v>
      </c>
      <c r="J73" s="657">
        <v>11638.01763028741</v>
      </c>
      <c r="K73" s="613"/>
      <c r="L73" s="617">
        <v>0.12447120832551062</v>
      </c>
      <c r="M73" s="621">
        <v>2.0612877397477414E-2</v>
      </c>
      <c r="N73" s="619">
        <v>6.8546704835058536E-2</v>
      </c>
      <c r="O73" s="622">
        <v>0.11165200641258166</v>
      </c>
      <c r="P73" s="613"/>
      <c r="Q73" s="621">
        <v>9.1086280947451376E-3</v>
      </c>
      <c r="R73" s="619">
        <v>9.9055582213985281E-3</v>
      </c>
      <c r="S73" s="622">
        <v>1.0898742683321624E-2</v>
      </c>
      <c r="T73" s="623">
        <v>1.3937411561056944E-2</v>
      </c>
      <c r="U73" s="613"/>
      <c r="V73" s="624">
        <v>1.5251513263531623E-2</v>
      </c>
      <c r="W73" s="625">
        <v>1.7836178085840065E-2</v>
      </c>
      <c r="X73" s="626">
        <v>2.0299870765416436E-2</v>
      </c>
    </row>
    <row r="74" spans="1:24" x14ac:dyDescent="0.25">
      <c r="A74" s="608" t="s">
        <v>68</v>
      </c>
      <c r="B74" s="609" t="s">
        <v>69</v>
      </c>
      <c r="C74" s="611">
        <v>5430.8321757498879</v>
      </c>
      <c r="D74" s="611">
        <v>5770.8299503839953</v>
      </c>
      <c r="E74" s="610">
        <v>6629.2034810159421</v>
      </c>
      <c r="F74" s="630">
        <v>8822.7221141596783</v>
      </c>
      <c r="G74" s="613"/>
      <c r="H74" s="655">
        <v>9907.149939638186</v>
      </c>
      <c r="I74" s="656">
        <v>12486.404010919374</v>
      </c>
      <c r="J74" s="657">
        <v>14495.510101043586</v>
      </c>
      <c r="K74" s="613"/>
      <c r="L74" s="617">
        <v>0.14874351488642112</v>
      </c>
      <c r="M74" s="621">
        <v>2.3456119375341311E-2</v>
      </c>
      <c r="N74" s="619">
        <v>7.1931310126164494E-2</v>
      </c>
      <c r="O74" s="622">
        <v>0.10439944686730906</v>
      </c>
      <c r="P74" s="613"/>
      <c r="Q74" s="621">
        <v>8.5209565475745149E-3</v>
      </c>
      <c r="R74" s="619">
        <v>8.7313518398777334E-3</v>
      </c>
      <c r="S74" s="622">
        <v>9.8141720178582855E-3</v>
      </c>
      <c r="T74" s="632">
        <v>1.2429866219858459E-2</v>
      </c>
      <c r="U74" s="613"/>
      <c r="V74" s="624">
        <v>1.386686129642528E-2</v>
      </c>
      <c r="W74" s="625">
        <v>1.5851613894927889E-2</v>
      </c>
      <c r="X74" s="626">
        <v>1.7526933953682843E-2</v>
      </c>
    </row>
    <row r="75" spans="1:24" x14ac:dyDescent="0.25">
      <c r="A75" s="608" t="s">
        <v>70</v>
      </c>
      <c r="B75" s="609" t="s">
        <v>71</v>
      </c>
      <c r="C75" s="611">
        <v>26528.946528353994</v>
      </c>
      <c r="D75" s="611">
        <v>28336.672727536858</v>
      </c>
      <c r="E75" s="610">
        <v>32243.254709381868</v>
      </c>
      <c r="F75" s="630">
        <v>41385.655847829672</v>
      </c>
      <c r="G75" s="613"/>
      <c r="H75" s="655">
        <v>47398.015202127266</v>
      </c>
      <c r="I75" s="656">
        <v>53781.931606725368</v>
      </c>
      <c r="J75" s="657">
        <v>64374.566444463206</v>
      </c>
      <c r="K75" s="613"/>
      <c r="L75" s="617">
        <v>0.13786311538435125</v>
      </c>
      <c r="M75" s="621">
        <v>2.7500549470478752E-2</v>
      </c>
      <c r="N75" s="619">
        <v>5.3797856439052438E-2</v>
      </c>
      <c r="O75" s="622">
        <v>9.2377874173803498E-2</v>
      </c>
      <c r="P75" s="613"/>
      <c r="Q75" s="621">
        <v>1.3385953832996216E-2</v>
      </c>
      <c r="R75" s="619">
        <v>1.3312937447891646E-2</v>
      </c>
      <c r="S75" s="622">
        <v>1.4664376069094851E-2</v>
      </c>
      <c r="T75" s="632">
        <v>1.826996368901964E-2</v>
      </c>
      <c r="U75" s="613"/>
      <c r="V75" s="624">
        <v>2.069594461607346E-2</v>
      </c>
      <c r="W75" s="625">
        <v>2.228709749268493E-2</v>
      </c>
      <c r="X75" s="626">
        <v>2.4605809935072307E-2</v>
      </c>
    </row>
    <row r="76" spans="1:24" x14ac:dyDescent="0.25">
      <c r="A76" s="608" t="s">
        <v>72</v>
      </c>
      <c r="B76" s="609" t="s">
        <v>73</v>
      </c>
      <c r="C76" s="611">
        <v>3332.1362147153004</v>
      </c>
      <c r="D76" s="611">
        <v>3697.6031030481763</v>
      </c>
      <c r="E76" s="610">
        <v>3930.7365041843332</v>
      </c>
      <c r="F76" s="630">
        <v>5199.1625564791484</v>
      </c>
      <c r="G76" s="613"/>
      <c r="H76" s="655">
        <v>5676.0877574365531</v>
      </c>
      <c r="I76" s="656">
        <v>7964.5290810456818</v>
      </c>
      <c r="J76" s="657">
        <v>10290.650588028995</v>
      </c>
      <c r="K76" s="613"/>
      <c r="L76" s="617">
        <v>6.3049871670642466E-2</v>
      </c>
      <c r="M76" s="621">
        <v>1.7707888926213E-2</v>
      </c>
      <c r="N76" s="619">
        <v>8.9043785767063621E-2</v>
      </c>
      <c r="O76" s="622">
        <v>0.14630948833949398</v>
      </c>
      <c r="P76" s="613"/>
      <c r="Q76" s="621">
        <v>8.8086426323787503E-3</v>
      </c>
      <c r="R76" s="619">
        <v>9.4073662630891723E-3</v>
      </c>
      <c r="S76" s="622">
        <v>9.6737183480968877E-3</v>
      </c>
      <c r="T76" s="632">
        <v>1.2010058996129076E-2</v>
      </c>
      <c r="U76" s="613"/>
      <c r="V76" s="624">
        <v>1.3026678154491983E-2</v>
      </c>
      <c r="W76" s="625">
        <v>1.67607667211516E-2</v>
      </c>
      <c r="X76" s="626">
        <v>2.0671010128548013E-2</v>
      </c>
    </row>
    <row r="77" spans="1:24" ht="15.6" x14ac:dyDescent="0.3">
      <c r="A77" s="633" t="s">
        <v>74</v>
      </c>
      <c r="B77" s="634" t="s">
        <v>75</v>
      </c>
      <c r="C77" s="635">
        <v>84117.254568847115</v>
      </c>
      <c r="D77" s="635">
        <v>92026.401304890212</v>
      </c>
      <c r="E77" s="635">
        <v>104534.51495969994</v>
      </c>
      <c r="F77" s="636">
        <v>142586.77944040089</v>
      </c>
      <c r="G77" s="613"/>
      <c r="H77" s="637">
        <v>154436.3800716004</v>
      </c>
      <c r="I77" s="635">
        <v>181265.2634538312</v>
      </c>
      <c r="J77" s="636">
        <v>223769.88305549012</v>
      </c>
      <c r="K77" s="638"/>
      <c r="L77" s="639">
        <v>0.13591875241724849</v>
      </c>
      <c r="M77" s="640">
        <v>1.6094430085778377E-2</v>
      </c>
      <c r="N77" s="641">
        <v>4.9172902537645946E-2</v>
      </c>
      <c r="O77" s="642">
        <v>9.4320348900747808E-2</v>
      </c>
      <c r="P77" s="613"/>
      <c r="Q77" s="640">
        <v>7.1596895051570016E-3</v>
      </c>
      <c r="R77" s="641">
        <v>7.4323837092467393E-3</v>
      </c>
      <c r="S77" s="642">
        <v>8.2158622242098755E-3</v>
      </c>
      <c r="T77" s="643">
        <v>1.0695047683014701E-2</v>
      </c>
      <c r="U77" s="613"/>
      <c r="V77" s="644">
        <v>1.1425274067306415E-2</v>
      </c>
      <c r="W77" s="641">
        <v>1.23984915972299E-2</v>
      </c>
      <c r="X77" s="642">
        <v>1.4448023566877216E-2</v>
      </c>
    </row>
    <row r="78" spans="1:24" ht="15.6" x14ac:dyDescent="0.3">
      <c r="A78" s="633" t="s">
        <v>76</v>
      </c>
      <c r="B78" s="634" t="s">
        <v>77</v>
      </c>
      <c r="C78" s="635">
        <v>110646.2010972011</v>
      </c>
      <c r="D78" s="635">
        <v>120363.07403242707</v>
      </c>
      <c r="E78" s="635">
        <v>136777.76966908181</v>
      </c>
      <c r="F78" s="636">
        <v>183972.43528823057</v>
      </c>
      <c r="G78" s="613"/>
      <c r="H78" s="637">
        <v>201834.39527372766</v>
      </c>
      <c r="I78" s="635">
        <v>235047.19506055658</v>
      </c>
      <c r="J78" s="636">
        <v>288144.44949995331</v>
      </c>
      <c r="K78" s="613"/>
      <c r="L78" s="644">
        <v>0.13637650723537065</v>
      </c>
      <c r="M78" s="640">
        <v>1.8705108700224127E-2</v>
      </c>
      <c r="N78" s="640">
        <v>5.0220431786575759E-2</v>
      </c>
      <c r="O78" s="642">
        <v>9.3884579678588986E-2</v>
      </c>
      <c r="P78" s="613"/>
      <c r="Q78" s="640">
        <v>8.0583784229737356E-3</v>
      </c>
      <c r="R78" s="640">
        <v>8.2949970067687055E-3</v>
      </c>
      <c r="S78" s="642">
        <v>9.1660309276572552E-3</v>
      </c>
      <c r="T78" s="643">
        <v>1.1795171262269366E-2</v>
      </c>
      <c r="U78" s="613"/>
      <c r="V78" s="644">
        <v>1.2768436697319372E-2</v>
      </c>
      <c r="W78" s="640">
        <v>1.3799447902642641E-2</v>
      </c>
      <c r="X78" s="642">
        <v>1.5915926705933489E-2</v>
      </c>
    </row>
    <row r="79" spans="1:24" ht="16.2" thickBot="1" x14ac:dyDescent="0.35">
      <c r="A79" s="645" t="s">
        <v>78</v>
      </c>
      <c r="B79" s="646"/>
      <c r="C79" s="647">
        <v>119409.1694876663</v>
      </c>
      <c r="D79" s="647">
        <v>129831.50708585925</v>
      </c>
      <c r="E79" s="647">
        <v>147337.70965428208</v>
      </c>
      <c r="F79" s="648">
        <v>197994.3199588694</v>
      </c>
      <c r="G79" s="613"/>
      <c r="H79" s="649">
        <v>217417.6329708024</v>
      </c>
      <c r="I79" s="647">
        <v>255498.12815252165</v>
      </c>
      <c r="J79" s="648">
        <v>312930.61018902587</v>
      </c>
      <c r="K79" s="638"/>
      <c r="L79" s="650">
        <v>0.1348378599413913</v>
      </c>
      <c r="M79" s="651">
        <v>1.8892596011173879E-2</v>
      </c>
      <c r="N79" s="651">
        <v>5.2317997929965721E-2</v>
      </c>
      <c r="O79" s="652">
        <v>9.587006318984459E-2</v>
      </c>
      <c r="P79" s="613"/>
      <c r="Q79" s="651">
        <v>8.0976179572389614E-3</v>
      </c>
      <c r="R79" s="651">
        <v>8.3416179102994478E-3</v>
      </c>
      <c r="S79" s="652">
        <v>9.2062764204761827E-3</v>
      </c>
      <c r="T79" s="653">
        <v>1.1827640361641514E-2</v>
      </c>
      <c r="U79" s="613"/>
      <c r="V79" s="650">
        <v>1.2821350860379235E-2</v>
      </c>
      <c r="W79" s="651">
        <v>1.39647130550023E-2</v>
      </c>
      <c r="X79" s="652">
        <v>1.6106342500626831E-2</v>
      </c>
    </row>
    <row r="80" spans="1:24" x14ac:dyDescent="0.25">
      <c r="A80" s="654" t="s">
        <v>166</v>
      </c>
      <c r="B80" s="603"/>
      <c r="C80" s="603"/>
      <c r="D80" s="603"/>
      <c r="E80" s="603"/>
      <c r="F80" s="603"/>
      <c r="G80" s="603"/>
      <c r="H80" s="603"/>
      <c r="I80" s="603"/>
      <c r="J80" s="603"/>
      <c r="K80" s="603"/>
      <c r="L80" s="603"/>
      <c r="M80" s="603"/>
      <c r="N80" s="603"/>
      <c r="O80" s="603"/>
      <c r="P80" s="603"/>
      <c r="Q80" s="603"/>
      <c r="R80" s="603"/>
      <c r="S80" s="603"/>
      <c r="T80" s="603"/>
      <c r="U80" s="603"/>
      <c r="V80" s="603"/>
      <c r="W80" s="603"/>
      <c r="X80" s="603"/>
    </row>
    <row r="81" spans="1:24" x14ac:dyDescent="0.25">
      <c r="A81" s="603"/>
      <c r="B81" s="603"/>
      <c r="C81" s="603"/>
      <c r="D81" s="603"/>
      <c r="E81" s="603"/>
      <c r="F81" s="603"/>
      <c r="G81" s="603"/>
      <c r="H81" s="603"/>
      <c r="I81" s="603"/>
      <c r="J81" s="603"/>
      <c r="K81" s="603"/>
      <c r="L81" s="603"/>
      <c r="M81" s="603"/>
      <c r="N81" s="603"/>
      <c r="O81" s="603"/>
      <c r="P81" s="603"/>
      <c r="Q81" s="603"/>
      <c r="R81" s="603"/>
      <c r="S81" s="603"/>
      <c r="T81" s="603"/>
      <c r="U81" s="603"/>
      <c r="V81" s="603"/>
      <c r="W81" s="603"/>
      <c r="X81" s="603"/>
    </row>
    <row r="82" spans="1:24" ht="15.6" thickBot="1" x14ac:dyDescent="0.3">
      <c r="A82" s="603"/>
      <c r="B82" s="603"/>
      <c r="C82" s="603"/>
      <c r="D82" s="603"/>
      <c r="E82" s="603"/>
      <c r="F82" s="603"/>
      <c r="G82" s="603"/>
      <c r="H82" s="603"/>
      <c r="I82" s="603"/>
      <c r="J82" s="603"/>
      <c r="K82" s="603"/>
      <c r="L82" s="603"/>
      <c r="M82" s="603"/>
      <c r="N82" s="603"/>
      <c r="O82" s="603"/>
      <c r="P82" s="603"/>
      <c r="Q82" s="603"/>
      <c r="R82" s="603"/>
      <c r="S82" s="603"/>
      <c r="T82" s="603"/>
      <c r="U82" s="603"/>
      <c r="V82" s="603"/>
      <c r="W82" s="603"/>
      <c r="X82" s="603"/>
    </row>
    <row r="83" spans="1:24" ht="49.95" customHeight="1" thickBot="1" x14ac:dyDescent="0.3">
      <c r="A83" s="744" t="s">
        <v>226</v>
      </c>
      <c r="B83" s="745"/>
      <c r="C83" s="745"/>
      <c r="D83" s="745"/>
      <c r="E83" s="745"/>
      <c r="F83" s="745"/>
      <c r="G83" s="745"/>
      <c r="H83" s="745"/>
      <c r="I83" s="745"/>
      <c r="J83" s="745"/>
      <c r="K83" s="745"/>
      <c r="L83" s="745"/>
      <c r="M83" s="745"/>
      <c r="N83" s="745"/>
      <c r="O83" s="745"/>
      <c r="P83" s="745"/>
      <c r="Q83" s="745"/>
      <c r="R83" s="745"/>
      <c r="S83" s="745"/>
      <c r="T83" s="745"/>
      <c r="U83" s="745"/>
      <c r="V83" s="745"/>
      <c r="W83" s="745"/>
      <c r="X83" s="746"/>
    </row>
    <row r="84" spans="1:24" ht="14.4" customHeight="1" thickBot="1" x14ac:dyDescent="0.3">
      <c r="A84" s="793"/>
      <c r="B84" s="794"/>
      <c r="C84" s="800" t="s">
        <v>161</v>
      </c>
      <c r="D84" s="801"/>
      <c r="E84" s="801"/>
      <c r="F84" s="802"/>
      <c r="G84" s="603"/>
      <c r="H84" s="797" t="s">
        <v>161</v>
      </c>
      <c r="I84" s="798"/>
      <c r="J84" s="799"/>
      <c r="L84" s="797" t="s">
        <v>162</v>
      </c>
      <c r="M84" s="798"/>
      <c r="N84" s="798"/>
      <c r="O84" s="799"/>
      <c r="Q84" s="789" t="s">
        <v>163</v>
      </c>
      <c r="R84" s="790"/>
      <c r="S84" s="790"/>
      <c r="T84" s="790"/>
      <c r="U84" s="791"/>
      <c r="V84" s="790"/>
      <c r="W84" s="790"/>
      <c r="X84" s="792"/>
    </row>
    <row r="85" spans="1:24" ht="91.5" customHeight="1" thickBot="1" x14ac:dyDescent="0.3">
      <c r="A85" s="795"/>
      <c r="B85" s="796"/>
      <c r="C85" s="396">
        <v>2020</v>
      </c>
      <c r="D85" s="396">
        <v>2021</v>
      </c>
      <c r="E85" s="396">
        <v>2022</v>
      </c>
      <c r="F85" s="396">
        <v>2025</v>
      </c>
      <c r="G85" s="603"/>
      <c r="H85" s="396" t="s">
        <v>3</v>
      </c>
      <c r="I85" s="396" t="s">
        <v>4</v>
      </c>
      <c r="J85" s="396" t="s">
        <v>5</v>
      </c>
      <c r="K85" s="601"/>
      <c r="L85" s="397" t="s">
        <v>137</v>
      </c>
      <c r="M85" s="398" t="s">
        <v>7</v>
      </c>
      <c r="N85" s="398" t="s">
        <v>8</v>
      </c>
      <c r="O85" s="312" t="s">
        <v>9</v>
      </c>
      <c r="P85" s="601"/>
      <c r="Q85" s="401">
        <v>2020</v>
      </c>
      <c r="R85" s="402">
        <v>2021</v>
      </c>
      <c r="S85" s="402">
        <v>2022</v>
      </c>
      <c r="T85" s="400">
        <v>2025</v>
      </c>
      <c r="U85" s="601"/>
      <c r="V85" s="310" t="s">
        <v>3</v>
      </c>
      <c r="W85" s="307" t="s">
        <v>164</v>
      </c>
      <c r="X85" s="308" t="s">
        <v>165</v>
      </c>
    </row>
    <row r="86" spans="1:24" ht="28.2" thickBot="1" x14ac:dyDescent="0.3">
      <c r="A86" s="396" t="s">
        <v>10</v>
      </c>
      <c r="B86" s="396" t="s">
        <v>11</v>
      </c>
      <c r="C86" s="396" t="s">
        <v>138</v>
      </c>
      <c r="D86" s="396" t="s">
        <v>138</v>
      </c>
      <c r="E86" s="396" t="s">
        <v>138</v>
      </c>
      <c r="F86" s="396" t="s">
        <v>138</v>
      </c>
      <c r="G86" s="603"/>
      <c r="H86" s="396" t="s">
        <v>138</v>
      </c>
      <c r="I86" s="396" t="s">
        <v>138</v>
      </c>
      <c r="J86" s="396" t="s">
        <v>138</v>
      </c>
      <c r="K86" s="601"/>
      <c r="L86" s="397" t="s">
        <v>13</v>
      </c>
      <c r="M86" s="398" t="s">
        <v>13</v>
      </c>
      <c r="N86" s="291" t="s">
        <v>13</v>
      </c>
      <c r="O86" s="312" t="s">
        <v>13</v>
      </c>
      <c r="P86" s="601"/>
      <c r="Q86" s="405" t="s">
        <v>13</v>
      </c>
      <c r="R86" s="406" t="s">
        <v>13</v>
      </c>
      <c r="S86" s="406" t="s">
        <v>13</v>
      </c>
      <c r="T86" s="407" t="s">
        <v>13</v>
      </c>
      <c r="U86" s="601"/>
      <c r="V86" s="403" t="s">
        <v>13</v>
      </c>
      <c r="W86" s="404" t="s">
        <v>13</v>
      </c>
      <c r="X86" s="399" t="s">
        <v>13</v>
      </c>
    </row>
    <row r="87" spans="1:24" x14ac:dyDescent="0.25">
      <c r="A87" s="608" t="s">
        <v>14</v>
      </c>
      <c r="B87" s="609" t="s">
        <v>15</v>
      </c>
      <c r="C87" s="610">
        <v>3251.2822745100893</v>
      </c>
      <c r="D87" s="611">
        <v>3253.1287697315202</v>
      </c>
      <c r="E87" s="610">
        <v>3360.8334012091573</v>
      </c>
      <c r="F87" s="612">
        <v>3981.4242188767275</v>
      </c>
      <c r="G87" s="613"/>
      <c r="H87" s="655">
        <v>4025.0015410477217</v>
      </c>
      <c r="I87" s="656">
        <v>4243.9309702866467</v>
      </c>
      <c r="J87" s="657">
        <v>5215.7774385926768</v>
      </c>
      <c r="K87" s="613"/>
      <c r="L87" s="617">
        <v>3.3108013577503037E-2</v>
      </c>
      <c r="M87" s="618">
        <v>2.1795105907742585E-3</v>
      </c>
      <c r="N87" s="619">
        <v>1.2851956779172724E-2</v>
      </c>
      <c r="O87" s="620">
        <v>5.5494852123097793E-2</v>
      </c>
      <c r="P87" s="613"/>
      <c r="Q87" s="618">
        <v>1.0223092300728138E-2</v>
      </c>
      <c r="R87" s="619">
        <v>9.7884194106980932E-3</v>
      </c>
      <c r="S87" s="620">
        <v>9.7329110042827533E-3</v>
      </c>
      <c r="T87" s="623">
        <v>1.0854509916973268E-2</v>
      </c>
      <c r="U87" s="613"/>
      <c r="V87" s="658">
        <v>1.0808066276905464E-2</v>
      </c>
      <c r="W87" s="659">
        <v>1.0617109460641984E-2</v>
      </c>
      <c r="X87" s="660">
        <v>1.2186482550429305E-2</v>
      </c>
    </row>
    <row r="88" spans="1:24" x14ac:dyDescent="0.25">
      <c r="A88" s="608" t="s">
        <v>16</v>
      </c>
      <c r="B88" s="609" t="s">
        <v>17</v>
      </c>
      <c r="C88" s="610">
        <v>4135.8920559180551</v>
      </c>
      <c r="D88" s="611">
        <v>4151.3692701411346</v>
      </c>
      <c r="E88" s="610">
        <v>4341.6359116549156</v>
      </c>
      <c r="F88" s="612">
        <v>4999.1679771566396</v>
      </c>
      <c r="G88" s="613"/>
      <c r="H88" s="655">
        <v>5353.4382464226092</v>
      </c>
      <c r="I88" s="656">
        <v>6861.3408268476032</v>
      </c>
      <c r="J88" s="657">
        <v>8632.3585862018754</v>
      </c>
      <c r="K88" s="613"/>
      <c r="L88" s="617">
        <v>4.583226138958052E-2</v>
      </c>
      <c r="M88" s="621">
        <v>1.3787690124230201E-2</v>
      </c>
      <c r="N88" s="619">
        <v>6.5374389567405045E-2</v>
      </c>
      <c r="O88" s="622">
        <v>0.11544034468176356</v>
      </c>
      <c r="P88" s="613"/>
      <c r="Q88" s="621">
        <v>1.0720718396397363E-2</v>
      </c>
      <c r="R88" s="619">
        <v>1.0132615023597046E-2</v>
      </c>
      <c r="S88" s="622">
        <v>1.0368899886417354E-2</v>
      </c>
      <c r="T88" s="623">
        <v>1.1585371352194907E-2</v>
      </c>
      <c r="U88" s="613"/>
      <c r="V88" s="624">
        <v>1.2300022579046528E-2</v>
      </c>
      <c r="W88" s="625">
        <v>1.4796136054832874E-2</v>
      </c>
      <c r="X88" s="626">
        <v>1.7348558450212753E-2</v>
      </c>
    </row>
    <row r="89" spans="1:24" x14ac:dyDescent="0.25">
      <c r="A89" s="608" t="s">
        <v>18</v>
      </c>
      <c r="B89" s="609" t="s">
        <v>19</v>
      </c>
      <c r="C89" s="610">
        <v>533.38947655439279</v>
      </c>
      <c r="D89" s="611">
        <v>534.06927461687997</v>
      </c>
      <c r="E89" s="610">
        <v>580.56608902413188</v>
      </c>
      <c r="F89" s="612">
        <v>680.92699671386174</v>
      </c>
      <c r="G89" s="613"/>
      <c r="H89" s="655">
        <v>900.10647207208569</v>
      </c>
      <c r="I89" s="656">
        <v>985.88196292703446</v>
      </c>
      <c r="J89" s="657">
        <v>1321.0621100465667</v>
      </c>
      <c r="K89" s="613"/>
      <c r="L89" s="617">
        <v>8.7061391877686356E-2</v>
      </c>
      <c r="M89" s="621">
        <v>5.7398442293758123E-2</v>
      </c>
      <c r="N89" s="619">
        <v>7.682436493500866E-2</v>
      </c>
      <c r="O89" s="622">
        <v>0.14173295498071448</v>
      </c>
      <c r="P89" s="613"/>
      <c r="Q89" s="621">
        <v>1.1624103693291699E-2</v>
      </c>
      <c r="R89" s="619">
        <v>1.1169787394149658E-2</v>
      </c>
      <c r="S89" s="622">
        <v>1.1811522015235568E-2</v>
      </c>
      <c r="T89" s="623">
        <v>1.2592905452305288E-2</v>
      </c>
      <c r="U89" s="613"/>
      <c r="V89" s="624">
        <v>1.6143906382314163E-2</v>
      </c>
      <c r="W89" s="625">
        <v>1.5292119721021787E-2</v>
      </c>
      <c r="X89" s="626">
        <v>1.9353559580336483E-2</v>
      </c>
    </row>
    <row r="90" spans="1:24" x14ac:dyDescent="0.25">
      <c r="A90" s="608" t="s">
        <v>20</v>
      </c>
      <c r="B90" s="609" t="s">
        <v>21</v>
      </c>
      <c r="C90" s="610">
        <v>277.80572127007713</v>
      </c>
      <c r="D90" s="611">
        <v>276.60241698990069</v>
      </c>
      <c r="E90" s="610">
        <v>294.94612668747806</v>
      </c>
      <c r="F90" s="612">
        <v>375.0142400338417</v>
      </c>
      <c r="G90" s="613"/>
      <c r="H90" s="655">
        <v>430.50323733526761</v>
      </c>
      <c r="I90" s="656">
        <v>439.51314462069638</v>
      </c>
      <c r="J90" s="657">
        <v>525.06014354361662</v>
      </c>
      <c r="K90" s="613"/>
      <c r="L90" s="617">
        <v>6.6317966043829335E-2</v>
      </c>
      <c r="M90" s="621">
        <v>2.7982526193033319E-2</v>
      </c>
      <c r="N90" s="619">
        <v>3.2249834263835098E-2</v>
      </c>
      <c r="O90" s="622">
        <v>6.9626757974521558E-2</v>
      </c>
      <c r="P90" s="613"/>
      <c r="Q90" s="621">
        <v>5.9796901462066902E-3</v>
      </c>
      <c r="R90" s="619">
        <v>5.4027126673753569E-3</v>
      </c>
      <c r="S90" s="622">
        <v>5.5341110303505497E-3</v>
      </c>
      <c r="T90" s="623">
        <v>6.4393385045545502E-3</v>
      </c>
      <c r="U90" s="613"/>
      <c r="V90" s="624">
        <v>7.120111958731027E-3</v>
      </c>
      <c r="W90" s="625">
        <v>6.5921959342594341E-3</v>
      </c>
      <c r="X90" s="626">
        <v>7.3247637919945834E-3</v>
      </c>
    </row>
    <row r="91" spans="1:24" x14ac:dyDescent="0.25">
      <c r="A91" s="608" t="s">
        <v>22</v>
      </c>
      <c r="B91" s="609" t="s">
        <v>23</v>
      </c>
      <c r="C91" s="610">
        <v>315.58969630957461</v>
      </c>
      <c r="D91" s="611">
        <v>329.8210865145906</v>
      </c>
      <c r="E91" s="610">
        <v>355.27661522354919</v>
      </c>
      <c r="F91" s="612">
        <v>424.12338304487787</v>
      </c>
      <c r="G91" s="613"/>
      <c r="H91" s="655">
        <v>483.39669838084961</v>
      </c>
      <c r="I91" s="656">
        <v>472.02908431589981</v>
      </c>
      <c r="J91" s="657">
        <v>577.44529787275246</v>
      </c>
      <c r="K91" s="613"/>
      <c r="L91" s="617">
        <v>7.7179809750679729E-2</v>
      </c>
      <c r="M91" s="621">
        <v>2.6507891807505901E-2</v>
      </c>
      <c r="N91" s="619">
        <v>2.1633930692898762E-2</v>
      </c>
      <c r="O91" s="622">
        <v>6.3662201791307549E-2</v>
      </c>
      <c r="P91" s="613"/>
      <c r="Q91" s="621">
        <v>1.5598434218770373E-2</v>
      </c>
      <c r="R91" s="619">
        <v>1.5450076602226555E-2</v>
      </c>
      <c r="S91" s="622">
        <v>1.6293184695155692E-2</v>
      </c>
      <c r="T91" s="623">
        <v>1.7757291585731198E-2</v>
      </c>
      <c r="U91" s="613"/>
      <c r="V91" s="624">
        <v>1.9511000037124186E-2</v>
      </c>
      <c r="W91" s="625">
        <v>1.6638204053100108E-2</v>
      </c>
      <c r="X91" s="626">
        <v>1.9905695536090701E-2</v>
      </c>
    </row>
    <row r="92" spans="1:24" x14ac:dyDescent="0.25">
      <c r="A92" s="608" t="s">
        <v>24</v>
      </c>
      <c r="B92" s="609" t="s">
        <v>25</v>
      </c>
      <c r="C92" s="610">
        <v>964.42327720047024</v>
      </c>
      <c r="D92" s="611">
        <v>1015.0314903651939</v>
      </c>
      <c r="E92" s="610">
        <v>1070.9231214375095</v>
      </c>
      <c r="F92" s="612">
        <v>1278.7212609478208</v>
      </c>
      <c r="G92" s="613"/>
      <c r="H92" s="655">
        <v>1316.1063693145143</v>
      </c>
      <c r="I92" s="656">
        <v>1450.2960145717864</v>
      </c>
      <c r="J92" s="657">
        <v>1604.8344546171229</v>
      </c>
      <c r="K92" s="613"/>
      <c r="L92" s="617">
        <v>5.5063938018520497E-2</v>
      </c>
      <c r="M92" s="621">
        <v>5.7800591878949259E-3</v>
      </c>
      <c r="N92" s="619">
        <v>2.550115414493348E-2</v>
      </c>
      <c r="O92" s="622">
        <v>4.6479850778946785E-2</v>
      </c>
      <c r="P92" s="613"/>
      <c r="Q92" s="621">
        <v>5.3337813355279502E-3</v>
      </c>
      <c r="R92" s="619">
        <v>5.4343388901553179E-3</v>
      </c>
      <c r="S92" s="622">
        <v>5.5991943261469402E-3</v>
      </c>
      <c r="T92" s="623">
        <v>6.2490237713300418E-3</v>
      </c>
      <c r="U92" s="613"/>
      <c r="V92" s="624">
        <v>6.1014174234019026E-3</v>
      </c>
      <c r="W92" s="625">
        <v>6.1404653474513441E-3</v>
      </c>
      <c r="X92" s="626">
        <v>6.393659250374213E-3</v>
      </c>
    </row>
    <row r="93" spans="1:24" x14ac:dyDescent="0.25">
      <c r="A93" s="608" t="s">
        <v>26</v>
      </c>
      <c r="B93" s="609" t="s">
        <v>27</v>
      </c>
      <c r="C93" s="610">
        <v>2782.5375310207774</v>
      </c>
      <c r="D93" s="611">
        <v>2799.3217619925754</v>
      </c>
      <c r="E93" s="610">
        <v>3081.0475382277855</v>
      </c>
      <c r="F93" s="612">
        <v>3976.0904122156185</v>
      </c>
      <c r="G93" s="613"/>
      <c r="H93" s="655">
        <v>4134.1322638509591</v>
      </c>
      <c r="I93" s="656">
        <v>4417.9612205955682</v>
      </c>
      <c r="J93" s="657">
        <v>5443.4020221384653</v>
      </c>
      <c r="K93" s="613"/>
      <c r="L93" s="617">
        <v>0.10064072664325519</v>
      </c>
      <c r="M93" s="621">
        <v>7.8261508461039409E-3</v>
      </c>
      <c r="N93" s="619">
        <v>2.1299524346080512E-2</v>
      </c>
      <c r="O93" s="622">
        <v>6.483626101859441E-2</v>
      </c>
      <c r="P93" s="613"/>
      <c r="Q93" s="621">
        <v>9.9898613059240856E-3</v>
      </c>
      <c r="R93" s="619">
        <v>9.5989685025533941E-3</v>
      </c>
      <c r="S93" s="622">
        <v>1.0257296764734063E-2</v>
      </c>
      <c r="T93" s="623">
        <v>1.2621608478850223E-2</v>
      </c>
      <c r="U93" s="613"/>
      <c r="V93" s="624">
        <v>1.3037410067241573E-2</v>
      </c>
      <c r="W93" s="625">
        <v>1.2725394568671824E-2</v>
      </c>
      <c r="X93" s="626">
        <v>1.468107569098711E-2</v>
      </c>
    </row>
    <row r="94" spans="1:24" x14ac:dyDescent="0.25">
      <c r="A94" s="608" t="s">
        <v>28</v>
      </c>
      <c r="B94" s="609" t="s">
        <v>29</v>
      </c>
      <c r="C94" s="610">
        <v>391.69059278288591</v>
      </c>
      <c r="D94" s="611">
        <v>441.99719363868985</v>
      </c>
      <c r="E94" s="610">
        <v>435.81948051887321</v>
      </c>
      <c r="F94" s="612">
        <v>575.30217744478728</v>
      </c>
      <c r="G94" s="613"/>
      <c r="H94" s="655">
        <v>608.71166010854893</v>
      </c>
      <c r="I94" s="656">
        <v>599.14007989000152</v>
      </c>
      <c r="J94" s="657">
        <v>786.82189134272426</v>
      </c>
      <c r="K94" s="613"/>
      <c r="L94" s="617">
        <v>-1.3976815257489172E-2</v>
      </c>
      <c r="M94" s="621">
        <v>1.1353823363210669E-2</v>
      </c>
      <c r="N94" s="619">
        <v>8.1530562640803605E-3</v>
      </c>
      <c r="O94" s="622">
        <v>6.462358580561256E-2</v>
      </c>
      <c r="P94" s="613"/>
      <c r="Q94" s="621">
        <v>1.9593229637766205E-2</v>
      </c>
      <c r="R94" s="619">
        <v>2.0415214275966615E-2</v>
      </c>
      <c r="S94" s="622">
        <v>1.9715841917325536E-2</v>
      </c>
      <c r="T94" s="623">
        <v>2.3727251065770134E-2</v>
      </c>
      <c r="U94" s="613"/>
      <c r="V94" s="624">
        <v>2.3693230179717115E-2</v>
      </c>
      <c r="W94" s="625">
        <v>1.9938168692137541E-2</v>
      </c>
      <c r="X94" s="626">
        <v>2.4823249888084889E-2</v>
      </c>
    </row>
    <row r="95" spans="1:24" x14ac:dyDescent="0.25">
      <c r="A95" s="608" t="s">
        <v>30</v>
      </c>
      <c r="B95" s="609" t="s">
        <v>31</v>
      </c>
      <c r="C95" s="610">
        <v>2421.3276158933081</v>
      </c>
      <c r="D95" s="611">
        <v>2338.4944499550043</v>
      </c>
      <c r="E95" s="610">
        <v>2721.6680128298349</v>
      </c>
      <c r="F95" s="612">
        <v>3499.6789246850344</v>
      </c>
      <c r="G95" s="613"/>
      <c r="H95" s="655">
        <v>3905.5613330925721</v>
      </c>
      <c r="I95" s="656">
        <v>4429.3074842632623</v>
      </c>
      <c r="J95" s="657">
        <v>4745.9052441893473</v>
      </c>
      <c r="K95" s="613"/>
      <c r="L95" s="617">
        <v>0.16385480961145893</v>
      </c>
      <c r="M95" s="621">
        <v>2.2188644440925387E-2</v>
      </c>
      <c r="N95" s="619">
        <v>4.8241925134155039E-2</v>
      </c>
      <c r="O95" s="622">
        <v>6.2816216200459074E-2</v>
      </c>
      <c r="P95" s="613"/>
      <c r="Q95" s="621">
        <v>1.2131527965836161E-2</v>
      </c>
      <c r="R95" s="619">
        <v>1.1320300152440775E-2</v>
      </c>
      <c r="S95" s="622">
        <v>1.2942225715779496E-2</v>
      </c>
      <c r="T95" s="623">
        <v>1.6006205923608914E-2</v>
      </c>
      <c r="U95" s="613"/>
      <c r="V95" s="624">
        <v>1.7780323480055274E-2</v>
      </c>
      <c r="W95" s="625">
        <v>1.869541340024794E-2</v>
      </c>
      <c r="X95" s="626">
        <v>1.912106847364145E-2</v>
      </c>
    </row>
    <row r="96" spans="1:24" x14ac:dyDescent="0.25">
      <c r="A96" s="608" t="s">
        <v>32</v>
      </c>
      <c r="B96" s="609" t="s">
        <v>33</v>
      </c>
      <c r="C96" s="610">
        <v>17506.367041119454</v>
      </c>
      <c r="D96" s="611">
        <v>18389.437392615237</v>
      </c>
      <c r="E96" s="610">
        <v>19728.385606062584</v>
      </c>
      <c r="F96" s="612">
        <v>27301.833589708083</v>
      </c>
      <c r="G96" s="613"/>
      <c r="H96" s="655">
        <v>29760.95986201147</v>
      </c>
      <c r="I96" s="656">
        <v>33265.148461932738</v>
      </c>
      <c r="J96" s="657">
        <v>41225.630284350496</v>
      </c>
      <c r="K96" s="613"/>
      <c r="L96" s="617">
        <v>7.2810721984623461E-2</v>
      </c>
      <c r="M96" s="621">
        <v>1.7398337864045432E-2</v>
      </c>
      <c r="N96" s="619">
        <v>4.0302231721328186E-2</v>
      </c>
      <c r="O96" s="622">
        <v>8.5913163711018203E-2</v>
      </c>
      <c r="P96" s="613"/>
      <c r="Q96" s="621">
        <v>8.5130804924144869E-3</v>
      </c>
      <c r="R96" s="619">
        <v>8.3574805576298646E-3</v>
      </c>
      <c r="S96" s="622">
        <v>8.7387863070208099E-3</v>
      </c>
      <c r="T96" s="623">
        <v>1.1646781634492936E-2</v>
      </c>
      <c r="U96" s="613"/>
      <c r="V96" s="624">
        <v>1.2549554482014324E-2</v>
      </c>
      <c r="W96" s="625">
        <v>1.3127689509707698E-2</v>
      </c>
      <c r="X96" s="626">
        <v>1.541613335216911E-2</v>
      </c>
    </row>
    <row r="97" spans="1:24" x14ac:dyDescent="0.25">
      <c r="A97" s="608" t="s">
        <v>34</v>
      </c>
      <c r="B97" s="609" t="s">
        <v>35</v>
      </c>
      <c r="C97" s="610">
        <v>28614.098870540103</v>
      </c>
      <c r="D97" s="611">
        <v>29498.361086148558</v>
      </c>
      <c r="E97" s="610">
        <v>30245.976667224233</v>
      </c>
      <c r="F97" s="612">
        <v>40755.378239083089</v>
      </c>
      <c r="G97" s="613"/>
      <c r="H97" s="655">
        <v>40929.895486229114</v>
      </c>
      <c r="I97" s="656">
        <v>44354.120777059827</v>
      </c>
      <c r="J97" s="657">
        <v>58671.01367594683</v>
      </c>
      <c r="K97" s="613"/>
      <c r="L97" s="617">
        <v>2.534430909203067E-2</v>
      </c>
      <c r="M97" s="621">
        <v>8.5495020571491054E-4</v>
      </c>
      <c r="N97" s="619">
        <v>1.7067576144867758E-2</v>
      </c>
      <c r="O97" s="622">
        <v>7.5592419414313161E-2</v>
      </c>
      <c r="P97" s="613"/>
      <c r="Q97" s="621">
        <v>1.0073881965285088E-2</v>
      </c>
      <c r="R97" s="619">
        <v>1.0092512529166301E-2</v>
      </c>
      <c r="S97" s="622">
        <v>1.0235707503680202E-2</v>
      </c>
      <c r="T97" s="623">
        <v>1.3428516873776495E-2</v>
      </c>
      <c r="U97" s="613"/>
      <c r="V97" s="624">
        <v>1.3411360049599915E-2</v>
      </c>
      <c r="W97" s="625">
        <v>1.3443556707044748E-2</v>
      </c>
      <c r="X97" s="626">
        <v>1.7116319288262658E-2</v>
      </c>
    </row>
    <row r="98" spans="1:24" x14ac:dyDescent="0.25">
      <c r="A98" s="608" t="s">
        <v>36</v>
      </c>
      <c r="B98" s="609" t="s">
        <v>37</v>
      </c>
      <c r="C98" s="610">
        <v>595.3749588030322</v>
      </c>
      <c r="D98" s="611">
        <v>635.32187864101593</v>
      </c>
      <c r="E98" s="610">
        <v>654.75909274799733</v>
      </c>
      <c r="F98" s="612">
        <v>830.26395318572509</v>
      </c>
      <c r="G98" s="613"/>
      <c r="H98" s="655">
        <v>714.97515382526899</v>
      </c>
      <c r="I98" s="656">
        <v>751.39808603570486</v>
      </c>
      <c r="J98" s="657">
        <v>869.02730384688175</v>
      </c>
      <c r="K98" s="613"/>
      <c r="L98" s="617">
        <v>3.0594277893527755E-2</v>
      </c>
      <c r="M98" s="621">
        <v>-2.9456616139165726E-2</v>
      </c>
      <c r="N98" s="619">
        <v>-1.9763702060907273E-2</v>
      </c>
      <c r="O98" s="622">
        <v>9.1679462126785793E-3</v>
      </c>
      <c r="P98" s="613"/>
      <c r="Q98" s="621">
        <v>3.3182356120747378E-3</v>
      </c>
      <c r="R98" s="619">
        <v>3.2695050334480241E-3</v>
      </c>
      <c r="S98" s="622">
        <v>3.2399357490534813E-3</v>
      </c>
      <c r="T98" s="623">
        <v>3.8714437039654576E-3</v>
      </c>
      <c r="U98" s="613"/>
      <c r="V98" s="624">
        <v>3.2817541394059664E-3</v>
      </c>
      <c r="W98" s="625">
        <v>3.2012317812600923E-3</v>
      </c>
      <c r="X98" s="626">
        <v>3.540415133578982E-3</v>
      </c>
    </row>
    <row r="99" spans="1:24" x14ac:dyDescent="0.25">
      <c r="A99" s="608" t="s">
        <v>38</v>
      </c>
      <c r="B99" s="609" t="s">
        <v>39</v>
      </c>
      <c r="C99" s="610">
        <v>933.27221608702393</v>
      </c>
      <c r="D99" s="611">
        <v>969.10289531505691</v>
      </c>
      <c r="E99" s="610">
        <v>1002.7240269416782</v>
      </c>
      <c r="F99" s="612">
        <v>1253.4843261602059</v>
      </c>
      <c r="G99" s="613"/>
      <c r="H99" s="655">
        <v>1354.0724177780874</v>
      </c>
      <c r="I99" s="656">
        <v>1505.0049871772853</v>
      </c>
      <c r="J99" s="657">
        <v>2057.4924077811397</v>
      </c>
      <c r="K99" s="613"/>
      <c r="L99" s="617">
        <v>3.469304631031056E-2</v>
      </c>
      <c r="M99" s="621">
        <v>1.5557684621179124E-2</v>
      </c>
      <c r="N99" s="619">
        <v>3.7250866374344271E-2</v>
      </c>
      <c r="O99" s="622">
        <v>0.10419014499810553</v>
      </c>
      <c r="P99" s="613"/>
      <c r="Q99" s="621">
        <v>7.6583449553168335E-3</v>
      </c>
      <c r="R99" s="619">
        <v>7.4251803685108832E-3</v>
      </c>
      <c r="S99" s="622">
        <v>7.3379011412588709E-3</v>
      </c>
      <c r="T99" s="623">
        <v>8.4685598406064426E-3</v>
      </c>
      <c r="U99" s="613"/>
      <c r="V99" s="624">
        <v>8.9288771600144184E-3</v>
      </c>
      <c r="W99" s="625">
        <v>8.5693974729457011E-3</v>
      </c>
      <c r="X99" s="626">
        <v>1.1058954627316368E-2</v>
      </c>
    </row>
    <row r="100" spans="1:24" x14ac:dyDescent="0.25">
      <c r="A100" s="608" t="s">
        <v>40</v>
      </c>
      <c r="B100" s="609" t="s">
        <v>41</v>
      </c>
      <c r="C100" s="610">
        <v>2743.9299326881319</v>
      </c>
      <c r="D100" s="611">
        <v>2760.7050409570852</v>
      </c>
      <c r="E100" s="610">
        <v>3107.321493171954</v>
      </c>
      <c r="F100" s="612">
        <v>4266.9841792707202</v>
      </c>
      <c r="G100" s="613"/>
      <c r="H100" s="655">
        <v>4708.0547234536371</v>
      </c>
      <c r="I100" s="656">
        <v>5373.5073188667029</v>
      </c>
      <c r="J100" s="657">
        <v>7365.2422699853823</v>
      </c>
      <c r="K100" s="613"/>
      <c r="L100" s="617">
        <v>0.12555359847305647</v>
      </c>
      <c r="M100" s="621">
        <v>1.9868301991797122E-2</v>
      </c>
      <c r="N100" s="619">
        <v>4.7194523735298866E-2</v>
      </c>
      <c r="O100" s="622">
        <v>0.11535521151531292</v>
      </c>
      <c r="P100" s="613"/>
      <c r="Q100" s="621">
        <v>8.8224340829563107E-3</v>
      </c>
      <c r="R100" s="619">
        <v>7.8205906004730746E-3</v>
      </c>
      <c r="S100" s="622">
        <v>8.3594433927322211E-3</v>
      </c>
      <c r="T100" s="623">
        <v>1.0298896716866743E-2</v>
      </c>
      <c r="U100" s="613"/>
      <c r="V100" s="624">
        <v>1.0911623209046508E-2</v>
      </c>
      <c r="W100" s="625">
        <v>1.0808534076059894E-2</v>
      </c>
      <c r="X100" s="626">
        <v>1.4107309759970913E-2</v>
      </c>
    </row>
    <row r="101" spans="1:24" x14ac:dyDescent="0.25">
      <c r="A101" s="608" t="s">
        <v>42</v>
      </c>
      <c r="B101" s="609" t="s">
        <v>43</v>
      </c>
      <c r="C101" s="610">
        <v>11583.87477210659</v>
      </c>
      <c r="D101" s="611">
        <v>11749.5705949571</v>
      </c>
      <c r="E101" s="610">
        <v>12222.260000103863</v>
      </c>
      <c r="F101" s="612">
        <v>15352.513809020063</v>
      </c>
      <c r="G101" s="613"/>
      <c r="H101" s="655">
        <v>17446.879807294499</v>
      </c>
      <c r="I101" s="656">
        <v>19475.224737986973</v>
      </c>
      <c r="J101" s="657">
        <v>24302.233877122635</v>
      </c>
      <c r="K101" s="613"/>
      <c r="L101" s="617">
        <v>4.0230355767183479E-2</v>
      </c>
      <c r="M101" s="621">
        <v>2.59062001095971E-2</v>
      </c>
      <c r="N101" s="619">
        <v>4.872252538116717E-2</v>
      </c>
      <c r="O101" s="622">
        <v>9.6208940728426784E-2</v>
      </c>
      <c r="P101" s="613"/>
      <c r="Q101" s="621">
        <v>7.8677398683435033E-3</v>
      </c>
      <c r="R101" s="619">
        <v>7.486191437591572E-3</v>
      </c>
      <c r="S101" s="622">
        <v>7.5605471674438096E-3</v>
      </c>
      <c r="T101" s="623">
        <v>9.2085407902475422E-3</v>
      </c>
      <c r="U101" s="613"/>
      <c r="V101" s="624">
        <v>1.0390567835710537E-2</v>
      </c>
      <c r="W101" s="625">
        <v>1.1163833031063011E-2</v>
      </c>
      <c r="X101" s="626">
        <v>1.3003425899087873E-2</v>
      </c>
    </row>
    <row r="102" spans="1:24" x14ac:dyDescent="0.25">
      <c r="A102" s="608" t="s">
        <v>44</v>
      </c>
      <c r="B102" s="609" t="s">
        <v>45</v>
      </c>
      <c r="C102" s="610">
        <v>330.00623628946221</v>
      </c>
      <c r="D102" s="611">
        <v>354.18503990038647</v>
      </c>
      <c r="E102" s="610">
        <v>396.51812830084862</v>
      </c>
      <c r="F102" s="612">
        <v>505.55043603032539</v>
      </c>
      <c r="G102" s="613"/>
      <c r="H102" s="655">
        <v>507.54216401034091</v>
      </c>
      <c r="I102" s="656">
        <v>590.60170713158607</v>
      </c>
      <c r="J102" s="657">
        <v>742.9197965953723</v>
      </c>
      <c r="K102" s="613"/>
      <c r="L102" s="617">
        <v>0.11952251967606586</v>
      </c>
      <c r="M102" s="621">
        <v>7.8670553750548322E-4</v>
      </c>
      <c r="N102" s="619">
        <v>3.1587430373105185E-2</v>
      </c>
      <c r="O102" s="622">
        <v>8.0029177636032456E-2</v>
      </c>
      <c r="P102" s="613"/>
      <c r="Q102" s="621">
        <v>1.4190871409756105E-2</v>
      </c>
      <c r="R102" s="619">
        <v>1.4574740826531742E-2</v>
      </c>
      <c r="S102" s="622">
        <v>1.5826140226716238E-2</v>
      </c>
      <c r="T102" s="623">
        <v>1.8489048115351233E-2</v>
      </c>
      <c r="U102" s="613"/>
      <c r="V102" s="624">
        <v>1.7890961246400626E-2</v>
      </c>
      <c r="W102" s="625">
        <v>1.8033151134344397E-2</v>
      </c>
      <c r="X102" s="626">
        <v>2.10117812003544E-2</v>
      </c>
    </row>
    <row r="103" spans="1:24" x14ac:dyDescent="0.25">
      <c r="A103" s="608" t="s">
        <v>46</v>
      </c>
      <c r="B103" s="609" t="s">
        <v>47</v>
      </c>
      <c r="C103" s="610">
        <v>400.25093388859102</v>
      </c>
      <c r="D103" s="611">
        <v>423.27356666753769</v>
      </c>
      <c r="E103" s="610">
        <v>474.44418139942536</v>
      </c>
      <c r="F103" s="612">
        <v>607.67658467012234</v>
      </c>
      <c r="G103" s="613"/>
      <c r="H103" s="655">
        <v>689.69753351283339</v>
      </c>
      <c r="I103" s="656">
        <v>740.26239560615795</v>
      </c>
      <c r="J103" s="657">
        <v>980.44896326425965</v>
      </c>
      <c r="K103" s="613"/>
      <c r="L103" s="617">
        <v>0.12089253561179714</v>
      </c>
      <c r="M103" s="621">
        <v>2.5645394266586408E-2</v>
      </c>
      <c r="N103" s="619">
        <v>4.0261767430253448E-2</v>
      </c>
      <c r="O103" s="622">
        <v>0.10039978759295076</v>
      </c>
      <c r="P103" s="613"/>
      <c r="Q103" s="621">
        <v>1.0469568004440913E-2</v>
      </c>
      <c r="R103" s="619">
        <v>1.054455501239448E-2</v>
      </c>
      <c r="S103" s="622">
        <v>1.1553580649795631E-2</v>
      </c>
      <c r="T103" s="623">
        <v>1.3684781922123706E-2</v>
      </c>
      <c r="U103" s="613"/>
      <c r="V103" s="624">
        <v>1.5210743370670647E-2</v>
      </c>
      <c r="W103" s="625">
        <v>1.4535118206020025E-2</v>
      </c>
      <c r="X103" s="626">
        <v>1.8026563109682193E-2</v>
      </c>
    </row>
    <row r="104" spans="1:24" x14ac:dyDescent="0.25">
      <c r="A104" s="608" t="s">
        <v>48</v>
      </c>
      <c r="B104" s="609" t="s">
        <v>49</v>
      </c>
      <c r="C104" s="610">
        <v>614.30441282841309</v>
      </c>
      <c r="D104" s="611">
        <v>642.9235259908512</v>
      </c>
      <c r="E104" s="610">
        <v>663.3848432066327</v>
      </c>
      <c r="F104" s="612">
        <v>873.20626645827383</v>
      </c>
      <c r="G104" s="613"/>
      <c r="H104" s="655">
        <v>1012.4993688122154</v>
      </c>
      <c r="I104" s="656">
        <v>1283.482244902867</v>
      </c>
      <c r="J104" s="657">
        <v>1668.3448432991242</v>
      </c>
      <c r="K104" s="613"/>
      <c r="L104" s="617">
        <v>3.1825429290750051E-2</v>
      </c>
      <c r="M104" s="621">
        <v>3.0043541759665171E-2</v>
      </c>
      <c r="N104" s="619">
        <v>8.00767173086816E-2</v>
      </c>
      <c r="O104" s="622">
        <v>0.1382398752872529</v>
      </c>
      <c r="P104" s="613"/>
      <c r="Q104" s="621">
        <v>1.1937785553121428E-2</v>
      </c>
      <c r="R104" s="619">
        <v>1.1688924890011901E-2</v>
      </c>
      <c r="S104" s="622">
        <v>1.1851047884548507E-2</v>
      </c>
      <c r="T104" s="623">
        <v>1.4486409764732233E-2</v>
      </c>
      <c r="U104" s="613"/>
      <c r="V104" s="624">
        <v>1.6060115410912044E-2</v>
      </c>
      <c r="W104" s="625">
        <v>1.7955127210954051E-2</v>
      </c>
      <c r="X104" s="626">
        <v>2.2157335461977335E-2</v>
      </c>
    </row>
    <row r="105" spans="1:24" x14ac:dyDescent="0.25">
      <c r="A105" s="608" t="s">
        <v>50</v>
      </c>
      <c r="B105" s="609" t="s">
        <v>51</v>
      </c>
      <c r="C105" s="610">
        <v>180.71473591291911</v>
      </c>
      <c r="D105" s="611">
        <v>181.66747794614827</v>
      </c>
      <c r="E105" s="610">
        <v>193.19731881108837</v>
      </c>
      <c r="F105" s="612">
        <v>207.82335947990705</v>
      </c>
      <c r="G105" s="613"/>
      <c r="H105" s="655">
        <v>310.37762582288121</v>
      </c>
      <c r="I105" s="656">
        <v>382.6345674660439</v>
      </c>
      <c r="J105" s="657">
        <v>512.91530045908701</v>
      </c>
      <c r="K105" s="613"/>
      <c r="L105" s="617">
        <v>6.346673050835161E-2</v>
      </c>
      <c r="M105" s="621">
        <v>8.3525681064804846E-2</v>
      </c>
      <c r="N105" s="619">
        <v>0.12984265902336789</v>
      </c>
      <c r="O105" s="622">
        <v>0.19803707654765268</v>
      </c>
      <c r="P105" s="613"/>
      <c r="Q105" s="621">
        <v>1.7864780877734167E-2</v>
      </c>
      <c r="R105" s="619">
        <v>1.64761150285514E-2</v>
      </c>
      <c r="S105" s="622">
        <v>1.668742874370769E-2</v>
      </c>
      <c r="T105" s="623">
        <v>1.6113088294775046E-2</v>
      </c>
      <c r="U105" s="613"/>
      <c r="V105" s="624">
        <v>2.2628023720363641E-2</v>
      </c>
      <c r="W105" s="625">
        <v>2.3403751136505738E-2</v>
      </c>
      <c r="X105" s="626">
        <v>3.0489968780912341E-2</v>
      </c>
    </row>
    <row r="106" spans="1:24" x14ac:dyDescent="0.25">
      <c r="A106" s="608" t="s">
        <v>52</v>
      </c>
      <c r="B106" s="609" t="s">
        <v>53</v>
      </c>
      <c r="C106" s="610">
        <v>8358.7065184265593</v>
      </c>
      <c r="D106" s="611">
        <v>8556.7178675328687</v>
      </c>
      <c r="E106" s="610">
        <v>9586.195739891009</v>
      </c>
      <c r="F106" s="612">
        <v>12725.058319142954</v>
      </c>
      <c r="G106" s="613"/>
      <c r="H106" s="655">
        <v>13877.862227363055</v>
      </c>
      <c r="I106" s="656">
        <v>15689.32684305795</v>
      </c>
      <c r="J106" s="657">
        <v>22049.74758575586</v>
      </c>
      <c r="K106" s="613"/>
      <c r="L106" s="617">
        <v>0.12031223750689901</v>
      </c>
      <c r="M106" s="621">
        <v>1.7495642642748166E-2</v>
      </c>
      <c r="N106" s="619">
        <v>4.277090657996041E-2</v>
      </c>
      <c r="O106" s="622">
        <v>0.11621734859417687</v>
      </c>
      <c r="P106" s="613"/>
      <c r="Q106" s="621">
        <v>1.192371074393554E-2</v>
      </c>
      <c r="R106" s="619">
        <v>1.1624927914271934E-2</v>
      </c>
      <c r="S106" s="622">
        <v>1.2644222332518834E-2</v>
      </c>
      <c r="T106" s="623">
        <v>1.6086437735426107E-2</v>
      </c>
      <c r="U106" s="613"/>
      <c r="V106" s="624">
        <v>1.7411941465601669E-2</v>
      </c>
      <c r="W106" s="625">
        <v>1.8231638575170336E-2</v>
      </c>
      <c r="X106" s="626">
        <v>2.3698877062011698E-2</v>
      </c>
    </row>
    <row r="107" spans="1:24" x14ac:dyDescent="0.25">
      <c r="A107" s="608" t="s">
        <v>54</v>
      </c>
      <c r="B107" s="609" t="s">
        <v>55</v>
      </c>
      <c r="C107" s="610">
        <v>4216.0216188251125</v>
      </c>
      <c r="D107" s="611">
        <v>4186.3258194001319</v>
      </c>
      <c r="E107" s="610">
        <v>4394.8244540764917</v>
      </c>
      <c r="F107" s="612">
        <v>5556.842842272501</v>
      </c>
      <c r="G107" s="613"/>
      <c r="H107" s="655">
        <v>7258.1441378419731</v>
      </c>
      <c r="I107" s="656">
        <v>8825.0076619546871</v>
      </c>
      <c r="J107" s="657">
        <v>11615.224998070697</v>
      </c>
      <c r="K107" s="613"/>
      <c r="L107" s="617">
        <v>4.9804684028687429E-2</v>
      </c>
      <c r="M107" s="621">
        <v>5.4871344320527538E-2</v>
      </c>
      <c r="N107" s="619">
        <v>9.6926163788763064E-2</v>
      </c>
      <c r="O107" s="622">
        <v>0.1588838282937719</v>
      </c>
      <c r="P107" s="613"/>
      <c r="Q107" s="621">
        <v>8.7228080695207297E-3</v>
      </c>
      <c r="R107" s="619">
        <v>8.1788181787122993E-3</v>
      </c>
      <c r="S107" s="622">
        <v>8.1929023223579686E-3</v>
      </c>
      <c r="T107" s="623">
        <v>9.5485845604451162E-3</v>
      </c>
      <c r="U107" s="613"/>
      <c r="V107" s="624">
        <v>1.1992287292229033E-2</v>
      </c>
      <c r="W107" s="625">
        <v>1.2883029044483884E-2</v>
      </c>
      <c r="X107" s="626">
        <v>1.6004945332446553E-2</v>
      </c>
    </row>
    <row r="108" spans="1:24" x14ac:dyDescent="0.25">
      <c r="A108" s="608" t="s">
        <v>56</v>
      </c>
      <c r="B108" s="609" t="s">
        <v>57</v>
      </c>
      <c r="C108" s="610">
        <v>1825.0272406727192</v>
      </c>
      <c r="D108" s="611">
        <v>1909.0000019238948</v>
      </c>
      <c r="E108" s="610">
        <v>2053.2189246250555</v>
      </c>
      <c r="F108" s="612">
        <v>2472.3532180460775</v>
      </c>
      <c r="G108" s="613"/>
      <c r="H108" s="655">
        <v>2490.4293938490841</v>
      </c>
      <c r="I108" s="656">
        <v>2717.2797682575006</v>
      </c>
      <c r="J108" s="657">
        <v>3616.704797186515</v>
      </c>
      <c r="K108" s="613"/>
      <c r="L108" s="617">
        <v>7.5546842616980747E-2</v>
      </c>
      <c r="M108" s="621">
        <v>1.4580070585137328E-3</v>
      </c>
      <c r="N108" s="619">
        <v>1.9071761839514867E-2</v>
      </c>
      <c r="O108" s="622">
        <v>7.9047366104728178E-2</v>
      </c>
      <c r="P108" s="613"/>
      <c r="Q108" s="621">
        <v>1.0402584971063701E-2</v>
      </c>
      <c r="R108" s="619">
        <v>1.0372951835587648E-2</v>
      </c>
      <c r="S108" s="622">
        <v>1.047567661538433E-2</v>
      </c>
      <c r="T108" s="623">
        <v>1.1834361473123542E-2</v>
      </c>
      <c r="U108" s="613"/>
      <c r="V108" s="624">
        <v>1.176626803544319E-2</v>
      </c>
      <c r="W108" s="625">
        <v>1.1791835259906416E-2</v>
      </c>
      <c r="X108" s="626">
        <v>1.4998484126284926E-2</v>
      </c>
    </row>
    <row r="109" spans="1:24" x14ac:dyDescent="0.25">
      <c r="A109" s="608" t="s">
        <v>58</v>
      </c>
      <c r="B109" s="609" t="s">
        <v>59</v>
      </c>
      <c r="C109" s="610">
        <v>1079.2514548593363</v>
      </c>
      <c r="D109" s="611">
        <v>1091.4381063135781</v>
      </c>
      <c r="E109" s="610">
        <v>1157.6189462070222</v>
      </c>
      <c r="F109" s="612">
        <v>1474.9336391644244</v>
      </c>
      <c r="G109" s="613"/>
      <c r="H109" s="655">
        <v>1793.9235782863348</v>
      </c>
      <c r="I109" s="656">
        <v>1907.8449833912985</v>
      </c>
      <c r="J109" s="657">
        <v>2178.083285636731</v>
      </c>
      <c r="K109" s="613"/>
      <c r="L109" s="617">
        <v>6.0636365461872455E-2</v>
      </c>
      <c r="M109" s="621">
        <v>3.9935230833067159E-2</v>
      </c>
      <c r="N109" s="619">
        <v>5.2819986080867354E-2</v>
      </c>
      <c r="O109" s="622">
        <v>8.1086390834887112E-2</v>
      </c>
      <c r="P109" s="613"/>
      <c r="Q109" s="621">
        <v>6.3423760032846289E-3</v>
      </c>
      <c r="R109" s="619">
        <v>6.0566502444245624E-3</v>
      </c>
      <c r="S109" s="622">
        <v>6.1472760785839511E-3</v>
      </c>
      <c r="T109" s="623">
        <v>7.0574356069361775E-3</v>
      </c>
      <c r="U109" s="613"/>
      <c r="V109" s="624">
        <v>8.2481228432414195E-3</v>
      </c>
      <c r="W109" s="625">
        <v>7.4490726022100476E-3</v>
      </c>
      <c r="X109" s="626">
        <v>7.9738474125888893E-3</v>
      </c>
    </row>
    <row r="110" spans="1:24" x14ac:dyDescent="0.25">
      <c r="A110" s="608" t="s">
        <v>60</v>
      </c>
      <c r="B110" s="609" t="s">
        <v>61</v>
      </c>
      <c r="C110" s="610">
        <v>479.56174785053008</v>
      </c>
      <c r="D110" s="611">
        <v>484.5250692850484</v>
      </c>
      <c r="E110" s="610">
        <v>562.14616862760454</v>
      </c>
      <c r="F110" s="612">
        <v>663.87337093734175</v>
      </c>
      <c r="G110" s="613"/>
      <c r="H110" s="655">
        <v>998.13879538541869</v>
      </c>
      <c r="I110" s="656">
        <v>1141.5849537302697</v>
      </c>
      <c r="J110" s="657">
        <v>1539.3646435212622</v>
      </c>
      <c r="K110" s="613"/>
      <c r="L110" s="617">
        <v>0.1602003781911463</v>
      </c>
      <c r="M110" s="621">
        <v>8.4978512946983109E-2</v>
      </c>
      <c r="N110" s="619">
        <v>0.11451161136792209</v>
      </c>
      <c r="O110" s="622">
        <v>0.18318117643004173</v>
      </c>
      <c r="P110" s="613"/>
      <c r="Q110" s="621">
        <v>5.7925543791335779E-3</v>
      </c>
      <c r="R110" s="619">
        <v>5.6820442658644674E-3</v>
      </c>
      <c r="S110" s="622">
        <v>6.4693914682578896E-3</v>
      </c>
      <c r="T110" s="623">
        <v>7.0258595678626707E-3</v>
      </c>
      <c r="U110" s="613"/>
      <c r="V110" s="624">
        <v>1.0230711453095608E-2</v>
      </c>
      <c r="W110" s="625">
        <v>1.0242537304767587E-2</v>
      </c>
      <c r="X110" s="626">
        <v>1.3289177651751262E-2</v>
      </c>
    </row>
    <row r="111" spans="1:24" x14ac:dyDescent="0.25">
      <c r="A111" s="608" t="s">
        <v>62</v>
      </c>
      <c r="B111" s="609" t="s">
        <v>63</v>
      </c>
      <c r="C111" s="610">
        <v>193.33855254261584</v>
      </c>
      <c r="D111" s="611">
        <v>206.02610952344753</v>
      </c>
      <c r="E111" s="610">
        <v>231.43266001860223</v>
      </c>
      <c r="F111" s="612">
        <v>277.7608001291178</v>
      </c>
      <c r="G111" s="613"/>
      <c r="H111" s="655">
        <v>327.34178060965087</v>
      </c>
      <c r="I111" s="656">
        <v>382.88479337755132</v>
      </c>
      <c r="J111" s="657">
        <v>508.99357731712712</v>
      </c>
      <c r="K111" s="613"/>
      <c r="L111" s="617">
        <v>0.1233171395311099</v>
      </c>
      <c r="M111" s="621">
        <v>3.3394384359429319E-2</v>
      </c>
      <c r="N111" s="619">
        <v>6.6300057798423184E-2</v>
      </c>
      <c r="O111" s="622">
        <v>0.1287773064568225</v>
      </c>
      <c r="P111" s="613"/>
      <c r="Q111" s="621">
        <v>4.7862651713409844E-3</v>
      </c>
      <c r="R111" s="619">
        <v>4.7181838618599098E-3</v>
      </c>
      <c r="S111" s="622">
        <v>5.0572679384411441E-3</v>
      </c>
      <c r="T111" s="623">
        <v>5.5937176485250624E-3</v>
      </c>
      <c r="U111" s="613"/>
      <c r="V111" s="624">
        <v>6.3532664813395314E-3</v>
      </c>
      <c r="W111" s="625">
        <v>6.6567925253369856E-3</v>
      </c>
      <c r="X111" s="626">
        <v>8.6125788038843507E-3</v>
      </c>
    </row>
    <row r="112" spans="1:24" x14ac:dyDescent="0.25">
      <c r="A112" s="608" t="s">
        <v>64</v>
      </c>
      <c r="B112" s="609" t="s">
        <v>65</v>
      </c>
      <c r="C112" s="610">
        <v>8462.8985624118741</v>
      </c>
      <c r="D112" s="611">
        <v>8697.6575023739279</v>
      </c>
      <c r="E112" s="610">
        <v>8964.111833968298</v>
      </c>
      <c r="F112" s="612">
        <v>12111.830543706161</v>
      </c>
      <c r="G112" s="613"/>
      <c r="H112" s="655">
        <v>13182.77313015889</v>
      </c>
      <c r="I112" s="656">
        <v>14567.488341751554</v>
      </c>
      <c r="J112" s="657">
        <v>16799.521883970003</v>
      </c>
      <c r="K112" s="613"/>
      <c r="L112" s="617">
        <v>3.0635183268787447E-2</v>
      </c>
      <c r="M112" s="621">
        <v>1.7090032934274246E-2</v>
      </c>
      <c r="N112" s="619">
        <v>3.761198306727298E-2</v>
      </c>
      <c r="O112" s="622">
        <v>6.762178527405216E-2</v>
      </c>
      <c r="P112" s="613"/>
      <c r="Q112" s="621">
        <v>7.9898347333958782E-3</v>
      </c>
      <c r="R112" s="619">
        <v>7.8130075994830069E-3</v>
      </c>
      <c r="S112" s="622">
        <v>7.7352166370543707E-3</v>
      </c>
      <c r="T112" s="623">
        <v>9.7674497517678833E-3</v>
      </c>
      <c r="U112" s="613"/>
      <c r="V112" s="624">
        <v>1.0478346649514145E-2</v>
      </c>
      <c r="W112" s="625">
        <v>1.0763871657900286E-2</v>
      </c>
      <c r="X112" s="626">
        <v>1.1453947365385287E-2</v>
      </c>
    </row>
    <row r="113" spans="1:24" x14ac:dyDescent="0.25">
      <c r="A113" s="608" t="s">
        <v>66</v>
      </c>
      <c r="B113" s="609" t="s">
        <v>67</v>
      </c>
      <c r="C113" s="610">
        <v>5007.4949975720774</v>
      </c>
      <c r="D113" s="611">
        <v>5584.888623272288</v>
      </c>
      <c r="E113" s="610">
        <v>5938.6439363643149</v>
      </c>
      <c r="F113" s="612">
        <v>7877.3809732615437</v>
      </c>
      <c r="G113" s="613"/>
      <c r="H113" s="655">
        <v>7494.6262317245746</v>
      </c>
      <c r="I113" s="656">
        <v>9134.1929848720611</v>
      </c>
      <c r="J113" s="657">
        <v>10357.244984776902</v>
      </c>
      <c r="K113" s="613"/>
      <c r="L113" s="617">
        <v>6.3341516179557189E-2</v>
      </c>
      <c r="M113" s="621">
        <v>-9.9123898877521155E-3</v>
      </c>
      <c r="N113" s="619">
        <v>3.004848256014081E-2</v>
      </c>
      <c r="O113" s="622">
        <v>5.6264003873121915E-2</v>
      </c>
      <c r="P113" s="613"/>
      <c r="Q113" s="621">
        <v>1.1471014229783437E-2</v>
      </c>
      <c r="R113" s="619">
        <v>1.220771912147472E-2</v>
      </c>
      <c r="S113" s="622">
        <v>1.2701540665091098E-2</v>
      </c>
      <c r="T113" s="623">
        <v>1.601508486906927E-2</v>
      </c>
      <c r="U113" s="613"/>
      <c r="V113" s="624">
        <v>1.5056463212722205E-2</v>
      </c>
      <c r="W113" s="625">
        <v>1.7059633868845115E-2</v>
      </c>
      <c r="X113" s="626">
        <v>1.8065854628846814E-2</v>
      </c>
    </row>
    <row r="114" spans="1:24" x14ac:dyDescent="0.25">
      <c r="A114" s="608" t="s">
        <v>68</v>
      </c>
      <c r="B114" s="609" t="s">
        <v>69</v>
      </c>
      <c r="C114" s="611">
        <v>7622.4630172748539</v>
      </c>
      <c r="D114" s="611">
        <v>7780.4602012829164</v>
      </c>
      <c r="E114" s="610">
        <v>8238.1201441904777</v>
      </c>
      <c r="F114" s="630">
        <v>10370.753084977292</v>
      </c>
      <c r="G114" s="613"/>
      <c r="H114" s="655">
        <v>11444.309621058048</v>
      </c>
      <c r="I114" s="656">
        <v>14154.747095798819</v>
      </c>
      <c r="J114" s="657">
        <v>16256.45254897361</v>
      </c>
      <c r="K114" s="613"/>
      <c r="L114" s="617">
        <v>5.882170605179593E-2</v>
      </c>
      <c r="M114" s="621">
        <v>1.9895935229557349E-2</v>
      </c>
      <c r="N114" s="619">
        <v>6.4188016030768402E-2</v>
      </c>
      <c r="O114" s="622">
        <v>9.4064930562365534E-2</v>
      </c>
      <c r="P114" s="613"/>
      <c r="Q114" s="621">
        <v>1.1959617615457687E-2</v>
      </c>
      <c r="R114" s="619">
        <v>1.1771952401585963E-2</v>
      </c>
      <c r="S114" s="622">
        <v>1.2196084858520338E-2</v>
      </c>
      <c r="T114" s="632">
        <v>1.4610805120855825E-2</v>
      </c>
      <c r="U114" s="613"/>
      <c r="V114" s="624">
        <v>1.601839632138978E-2</v>
      </c>
      <c r="W114" s="625">
        <v>1.7969592009576017E-2</v>
      </c>
      <c r="X114" s="626">
        <v>1.9656139601912089E-2</v>
      </c>
    </row>
    <row r="115" spans="1:24" x14ac:dyDescent="0.25">
      <c r="A115" s="608" t="s">
        <v>70</v>
      </c>
      <c r="B115" s="609" t="s">
        <v>71</v>
      </c>
      <c r="C115" s="611">
        <v>28376.872829209562</v>
      </c>
      <c r="D115" s="611">
        <v>29011.150582138558</v>
      </c>
      <c r="E115" s="610">
        <v>30454.994893062401</v>
      </c>
      <c r="F115" s="630">
        <v>36667.742706836776</v>
      </c>
      <c r="G115" s="613"/>
      <c r="H115" s="655">
        <v>47549.442833528825</v>
      </c>
      <c r="I115" s="656">
        <v>51391.649105795885</v>
      </c>
      <c r="J115" s="657">
        <v>64682.239334063022</v>
      </c>
      <c r="K115" s="613"/>
      <c r="L115" s="617">
        <v>4.9768598692282895E-2</v>
      </c>
      <c r="M115" s="621">
        <v>5.3348912994130027E-2</v>
      </c>
      <c r="N115" s="619">
        <v>6.9847006265377543E-2</v>
      </c>
      <c r="O115" s="622">
        <v>0.12021188059873933</v>
      </c>
      <c r="P115" s="613"/>
      <c r="Q115" s="621">
        <v>1.4318378952990866E-2</v>
      </c>
      <c r="R115" s="619">
        <v>1.3629815917521384E-2</v>
      </c>
      <c r="S115" s="622">
        <v>1.3851067527754302E-2</v>
      </c>
      <c r="T115" s="632">
        <v>1.6187210618950582E-2</v>
      </c>
      <c r="U115" s="613"/>
      <c r="V115" s="624">
        <v>2.0762064217484305E-2</v>
      </c>
      <c r="W115" s="625">
        <v>2.1296570422686342E-2</v>
      </c>
      <c r="X115" s="626">
        <v>2.4723411358457407E-2</v>
      </c>
    </row>
    <row r="116" spans="1:24" x14ac:dyDescent="0.25">
      <c r="A116" s="608" t="s">
        <v>72</v>
      </c>
      <c r="B116" s="609" t="s">
        <v>73</v>
      </c>
      <c r="C116" s="611">
        <v>4018.2396141298832</v>
      </c>
      <c r="D116" s="611">
        <v>4082.1680896986522</v>
      </c>
      <c r="E116" s="610">
        <v>4505.5598050122589</v>
      </c>
      <c r="F116" s="630">
        <v>5101.9370799352655</v>
      </c>
      <c r="G116" s="613"/>
      <c r="H116" s="655">
        <v>5401.6408121857148</v>
      </c>
      <c r="I116" s="656">
        <v>6072.9831415650797</v>
      </c>
      <c r="J116" s="657">
        <v>7412.8914615263639</v>
      </c>
      <c r="K116" s="613"/>
      <c r="L116" s="617">
        <v>0.10371736440300805</v>
      </c>
      <c r="M116" s="621">
        <v>1.1481911746725526E-2</v>
      </c>
      <c r="N116" s="619">
        <v>3.5460163935375988E-2</v>
      </c>
      <c r="O116" s="622">
        <v>7.7582447363450546E-2</v>
      </c>
      <c r="P116" s="613"/>
      <c r="Q116" s="621">
        <v>1.062238590842296E-2</v>
      </c>
      <c r="R116" s="619">
        <v>1.038576864445852E-2</v>
      </c>
      <c r="S116" s="622">
        <v>1.1088384201738638E-2</v>
      </c>
      <c r="T116" s="632">
        <v>1.1785468267038746E-2</v>
      </c>
      <c r="U116" s="613"/>
      <c r="V116" s="624">
        <v>1.2396819671140986E-2</v>
      </c>
      <c r="W116" s="625">
        <v>1.2780147162686323E-2</v>
      </c>
      <c r="X116" s="626">
        <v>1.48904049527531E-2</v>
      </c>
    </row>
    <row r="117" spans="1:24" ht="15.6" x14ac:dyDescent="0.3">
      <c r="A117" s="633" t="s">
        <v>74</v>
      </c>
      <c r="B117" s="634" t="s">
        <v>75</v>
      </c>
      <c r="C117" s="635">
        <v>108198.43304488418</v>
      </c>
      <c r="D117" s="635">
        <v>111460.96331270966</v>
      </c>
      <c r="E117" s="635">
        <v>117819.88031856189</v>
      </c>
      <c r="F117" s="636">
        <v>154905.19804084586</v>
      </c>
      <c r="G117" s="613"/>
      <c r="H117" s="637">
        <v>166015.15123959447</v>
      </c>
      <c r="I117" s="635">
        <v>185986.39640287723</v>
      </c>
      <c r="J117" s="636">
        <v>235912.82166743145</v>
      </c>
      <c r="K117" s="638"/>
      <c r="L117" s="639">
        <v>5.7050619489192433E-2</v>
      </c>
      <c r="M117" s="640">
        <v>1.3949550013013123E-2</v>
      </c>
      <c r="N117" s="641">
        <v>3.7249030795766691E-2</v>
      </c>
      <c r="O117" s="642">
        <v>8.7770084339650722E-2</v>
      </c>
      <c r="P117" s="613"/>
      <c r="Q117" s="640">
        <v>9.2093731484287934E-3</v>
      </c>
      <c r="R117" s="641">
        <v>9.0019889531234992E-3</v>
      </c>
      <c r="S117" s="642">
        <v>9.2600219587126859E-3</v>
      </c>
      <c r="T117" s="643">
        <v>1.1619018859221553E-2</v>
      </c>
      <c r="U117" s="613"/>
      <c r="V117" s="644">
        <v>1.2281876856724458E-2</v>
      </c>
      <c r="W117" s="641">
        <v>1.2721415725564404E-2</v>
      </c>
      <c r="X117" s="642">
        <v>1.5232049821174208E-2</v>
      </c>
    </row>
    <row r="118" spans="1:24" ht="15.6" x14ac:dyDescent="0.3">
      <c r="A118" s="633" t="s">
        <v>76</v>
      </c>
      <c r="B118" s="634" t="s">
        <v>77</v>
      </c>
      <c r="C118" s="635">
        <v>136575.30587409373</v>
      </c>
      <c r="D118" s="635">
        <v>140472.11389484821</v>
      </c>
      <c r="E118" s="635">
        <v>148274.87521162428</v>
      </c>
      <c r="F118" s="636">
        <v>191572.94074768265</v>
      </c>
      <c r="G118" s="613"/>
      <c r="H118" s="637">
        <v>213564.5940731233</v>
      </c>
      <c r="I118" s="635">
        <v>237378.04550867312</v>
      </c>
      <c r="J118" s="636">
        <v>300595.06100149447</v>
      </c>
      <c r="K118" s="613"/>
      <c r="L118" s="644">
        <v>5.5546692510208162E-2</v>
      </c>
      <c r="M118" s="640">
        <v>2.1972048400530131E-2</v>
      </c>
      <c r="N118" s="640">
        <v>4.380957589196699E-2</v>
      </c>
      <c r="O118" s="642">
        <v>9.4282704018810115E-2</v>
      </c>
      <c r="P118" s="613"/>
      <c r="Q118" s="640">
        <v>9.9467987789295647E-3</v>
      </c>
      <c r="R118" s="640">
        <v>9.6808408530536291E-3</v>
      </c>
      <c r="S118" s="642">
        <v>9.9364984183645949E-3</v>
      </c>
      <c r="T118" s="643">
        <v>1.2282468521957192E-2</v>
      </c>
      <c r="U118" s="613"/>
      <c r="V118" s="644">
        <v>1.351051190513481E-2</v>
      </c>
      <c r="W118" s="640">
        <v>1.3936290417693072E-2</v>
      </c>
      <c r="X118" s="642">
        <v>1.6603647814032136E-2</v>
      </c>
    </row>
    <row r="119" spans="1:24" ht="16.2" thickBot="1" x14ac:dyDescent="0.35">
      <c r="A119" s="645" t="s">
        <v>78</v>
      </c>
      <c r="B119" s="646"/>
      <c r="C119" s="647">
        <v>148216.00850549847</v>
      </c>
      <c r="D119" s="647">
        <v>152334.74218582979</v>
      </c>
      <c r="E119" s="647">
        <v>161018.55516082703</v>
      </c>
      <c r="F119" s="648">
        <v>207045.6309125952</v>
      </c>
      <c r="G119" s="613"/>
      <c r="H119" s="649">
        <v>230410.54450636706</v>
      </c>
      <c r="I119" s="647">
        <v>257605.77574603702</v>
      </c>
      <c r="J119" s="648">
        <v>324264.40501199441</v>
      </c>
      <c r="K119" s="638"/>
      <c r="L119" s="650">
        <v>5.7004809608067308E-2</v>
      </c>
      <c r="M119" s="651">
        <v>2.1614988415602276E-2</v>
      </c>
      <c r="N119" s="651">
        <v>4.4667070087992977E-2</v>
      </c>
      <c r="O119" s="652">
        <v>9.3872341955126837E-2</v>
      </c>
      <c r="P119" s="613"/>
      <c r="Q119" s="651">
        <v>1.0051126033067121E-2</v>
      </c>
      <c r="R119" s="651">
        <v>9.7874409863995815E-3</v>
      </c>
      <c r="S119" s="652">
        <v>1.0061112875411005E-2</v>
      </c>
      <c r="T119" s="653">
        <v>1.2368340977620268E-2</v>
      </c>
      <c r="U119" s="613"/>
      <c r="V119" s="650">
        <v>1.358755678038258E-2</v>
      </c>
      <c r="W119" s="651">
        <v>1.4079910352443705E-2</v>
      </c>
      <c r="X119" s="652">
        <v>1.6689685821180536E-2</v>
      </c>
    </row>
    <row r="120" spans="1:24" x14ac:dyDescent="0.25">
      <c r="A120" s="654" t="s">
        <v>166</v>
      </c>
      <c r="B120" s="603"/>
      <c r="C120" s="603"/>
      <c r="D120" s="603"/>
      <c r="E120" s="603"/>
      <c r="F120" s="603"/>
      <c r="G120" s="603"/>
      <c r="H120" s="603"/>
      <c r="I120" s="603"/>
      <c r="J120" s="603"/>
      <c r="K120" s="603"/>
      <c r="L120" s="603"/>
      <c r="M120" s="603"/>
      <c r="N120" s="603"/>
      <c r="O120" s="603"/>
      <c r="P120" s="603"/>
      <c r="Q120" s="603"/>
      <c r="R120" s="603"/>
      <c r="S120" s="603"/>
      <c r="T120" s="603"/>
      <c r="U120" s="603"/>
      <c r="V120" s="603"/>
      <c r="W120" s="603"/>
      <c r="X120" s="603"/>
    </row>
    <row r="121" spans="1:24" x14ac:dyDescent="0.25">
      <c r="A121" s="603"/>
      <c r="B121" s="603"/>
      <c r="C121" s="603"/>
      <c r="D121" s="603"/>
      <c r="E121" s="603"/>
      <c r="F121" s="603"/>
      <c r="G121" s="603"/>
      <c r="H121" s="603"/>
      <c r="I121" s="603"/>
      <c r="J121" s="603"/>
      <c r="K121" s="603"/>
      <c r="L121" s="603"/>
      <c r="M121" s="603"/>
      <c r="N121" s="603"/>
      <c r="O121" s="603"/>
      <c r="P121" s="603"/>
      <c r="Q121" s="603"/>
      <c r="R121" s="603"/>
      <c r="S121" s="603"/>
      <c r="T121" s="603"/>
      <c r="U121" s="603"/>
      <c r="V121" s="603"/>
      <c r="W121" s="603"/>
      <c r="X121" s="603"/>
    </row>
    <row r="122" spans="1:24" ht="15.6" thickBot="1" x14ac:dyDescent="0.3"/>
    <row r="123" spans="1:24" ht="52.95" customHeight="1" thickBot="1" x14ac:dyDescent="0.3">
      <c r="A123" s="744" t="s">
        <v>227</v>
      </c>
      <c r="B123" s="745"/>
      <c r="C123" s="745"/>
      <c r="D123" s="745"/>
      <c r="E123" s="745"/>
      <c r="F123" s="745"/>
      <c r="G123" s="745"/>
      <c r="H123" s="745"/>
      <c r="I123" s="745"/>
      <c r="J123" s="745"/>
      <c r="K123" s="745"/>
      <c r="L123" s="745"/>
      <c r="M123" s="745"/>
      <c r="N123" s="745"/>
      <c r="O123" s="745"/>
      <c r="P123" s="745"/>
      <c r="Q123" s="745"/>
      <c r="R123" s="745"/>
      <c r="S123" s="745"/>
      <c r="T123" s="745"/>
      <c r="U123" s="745"/>
      <c r="V123" s="745"/>
      <c r="W123" s="745"/>
      <c r="X123" s="746"/>
    </row>
    <row r="124" spans="1:24" ht="44.4" customHeight="1" thickBot="1" x14ac:dyDescent="0.3">
      <c r="A124" s="793"/>
      <c r="B124" s="794"/>
      <c r="C124" s="800" t="s">
        <v>161</v>
      </c>
      <c r="D124" s="801"/>
      <c r="E124" s="801"/>
      <c r="F124" s="802"/>
      <c r="H124" s="797" t="s">
        <v>161</v>
      </c>
      <c r="I124" s="798"/>
      <c r="J124" s="799"/>
      <c r="L124" s="797" t="s">
        <v>162</v>
      </c>
      <c r="M124" s="798"/>
      <c r="N124" s="798"/>
      <c r="O124" s="799"/>
      <c r="Q124" s="789" t="s">
        <v>163</v>
      </c>
      <c r="R124" s="790"/>
      <c r="S124" s="790"/>
      <c r="T124" s="790"/>
      <c r="U124" s="791"/>
      <c r="V124" s="790"/>
      <c r="W124" s="790"/>
      <c r="X124" s="792"/>
    </row>
    <row r="125" spans="1:24" ht="79.5" customHeight="1" thickBot="1" x14ac:dyDescent="0.3">
      <c r="A125" s="795"/>
      <c r="B125" s="796"/>
      <c r="C125" s="396">
        <v>2020</v>
      </c>
      <c r="D125" s="396">
        <v>2021</v>
      </c>
      <c r="E125" s="396">
        <v>2022</v>
      </c>
      <c r="F125" s="396">
        <v>2025</v>
      </c>
      <c r="H125" s="396" t="s">
        <v>3</v>
      </c>
      <c r="I125" s="396" t="s">
        <v>4</v>
      </c>
      <c r="J125" s="396" t="s">
        <v>5</v>
      </c>
      <c r="K125" s="601"/>
      <c r="L125" s="397" t="s">
        <v>137</v>
      </c>
      <c r="M125" s="398" t="s">
        <v>7</v>
      </c>
      <c r="N125" s="398" t="s">
        <v>8</v>
      </c>
      <c r="O125" s="312" t="s">
        <v>9</v>
      </c>
      <c r="P125" s="601"/>
      <c r="Q125" s="401">
        <v>2020</v>
      </c>
      <c r="R125" s="402">
        <v>2021</v>
      </c>
      <c r="S125" s="402">
        <v>2022</v>
      </c>
      <c r="T125" s="400">
        <v>2025</v>
      </c>
      <c r="U125" s="601"/>
      <c r="V125" s="310" t="s">
        <v>3</v>
      </c>
      <c r="W125" s="307" t="s">
        <v>164</v>
      </c>
      <c r="X125" s="308" t="s">
        <v>165</v>
      </c>
    </row>
    <row r="126" spans="1:24" ht="28.2" thickBot="1" x14ac:dyDescent="0.3">
      <c r="A126" s="396" t="s">
        <v>10</v>
      </c>
      <c r="B126" s="396" t="s">
        <v>11</v>
      </c>
      <c r="C126" s="396" t="s">
        <v>138</v>
      </c>
      <c r="D126" s="396" t="s">
        <v>138</v>
      </c>
      <c r="E126" s="396" t="s">
        <v>138</v>
      </c>
      <c r="F126" s="396" t="s">
        <v>138</v>
      </c>
      <c r="H126" s="396" t="s">
        <v>138</v>
      </c>
      <c r="I126" s="396" t="s">
        <v>138</v>
      </c>
      <c r="J126" s="396" t="s">
        <v>138</v>
      </c>
      <c r="K126" s="601"/>
      <c r="L126" s="397" t="s">
        <v>13</v>
      </c>
      <c r="M126" s="398" t="s">
        <v>13</v>
      </c>
      <c r="N126" s="291" t="s">
        <v>13</v>
      </c>
      <c r="O126" s="312" t="s">
        <v>13</v>
      </c>
      <c r="P126" s="601"/>
      <c r="Q126" s="405" t="s">
        <v>13</v>
      </c>
      <c r="R126" s="406" t="s">
        <v>13</v>
      </c>
      <c r="S126" s="406" t="s">
        <v>13</v>
      </c>
      <c r="T126" s="407" t="s">
        <v>13</v>
      </c>
      <c r="U126" s="601"/>
      <c r="V126" s="403" t="s">
        <v>13</v>
      </c>
      <c r="W126" s="404" t="s">
        <v>13</v>
      </c>
      <c r="X126" s="399" t="s">
        <v>13</v>
      </c>
    </row>
    <row r="127" spans="1:24" x14ac:dyDescent="0.25">
      <c r="A127" s="608" t="s">
        <v>14</v>
      </c>
      <c r="B127" s="609" t="s">
        <v>15</v>
      </c>
      <c r="C127" s="610">
        <v>2858.8787104087123</v>
      </c>
      <c r="D127" s="611">
        <v>2946.9920587903121</v>
      </c>
      <c r="E127" s="610">
        <v>3100.4929832653029</v>
      </c>
      <c r="F127" s="612">
        <v>3739.448951625498</v>
      </c>
      <c r="G127" s="613"/>
      <c r="H127" s="655">
        <v>3812.4387311702985</v>
      </c>
      <c r="I127" s="656">
        <v>4058.7717834286505</v>
      </c>
      <c r="J127" s="657">
        <v>4773.7304058413329</v>
      </c>
      <c r="K127" s="613"/>
      <c r="L127" s="617">
        <v>5.2087322060175634E-2</v>
      </c>
      <c r="M127" s="618">
        <v>3.873645216558641E-3</v>
      </c>
      <c r="N127" s="619">
        <v>1.6523456940218617E-2</v>
      </c>
      <c r="O127" s="620">
        <v>5.0050185467418018E-2</v>
      </c>
      <c r="P127" s="613"/>
      <c r="Q127" s="618">
        <v>8.9892474616030758E-3</v>
      </c>
      <c r="R127" s="619">
        <v>8.867277108682332E-3</v>
      </c>
      <c r="S127" s="620">
        <v>8.9789699973427256E-3</v>
      </c>
      <c r="T127" s="623">
        <v>1.0194815598144377E-2</v>
      </c>
      <c r="U127" s="613"/>
      <c r="V127" s="658">
        <v>1.0237285641486769E-2</v>
      </c>
      <c r="W127" s="659">
        <v>1.0153893784355423E-2</v>
      </c>
      <c r="X127" s="660">
        <v>1.1153655035352889E-2</v>
      </c>
    </row>
    <row r="128" spans="1:24" x14ac:dyDescent="0.25">
      <c r="A128" s="608" t="s">
        <v>16</v>
      </c>
      <c r="B128" s="609" t="s">
        <v>17</v>
      </c>
      <c r="C128" s="610">
        <v>3490.2580510580237</v>
      </c>
      <c r="D128" s="611">
        <v>3557.9346241030671</v>
      </c>
      <c r="E128" s="610">
        <v>3721.0028138019979</v>
      </c>
      <c r="F128" s="612">
        <v>4761.3823560261681</v>
      </c>
      <c r="G128" s="613"/>
      <c r="H128" s="655">
        <v>5427.925715336296</v>
      </c>
      <c r="I128" s="656">
        <v>6177.0247694014261</v>
      </c>
      <c r="J128" s="657">
        <v>8130.1950779988092</v>
      </c>
      <c r="K128" s="613"/>
      <c r="L128" s="617">
        <v>4.583226138958052E-2</v>
      </c>
      <c r="M128" s="621">
        <v>2.6550142059361015E-2</v>
      </c>
      <c r="N128" s="619">
        <v>5.3438670875939565E-2</v>
      </c>
      <c r="O128" s="622">
        <v>0.11294468964322557</v>
      </c>
      <c r="P128" s="613"/>
      <c r="Q128" s="621">
        <v>9.0471591594394191E-3</v>
      </c>
      <c r="R128" s="619">
        <v>8.6841664711598179E-3</v>
      </c>
      <c r="S128" s="622">
        <v>8.8866746172374216E-3</v>
      </c>
      <c r="T128" s="623">
        <v>1.1034312708917292E-2</v>
      </c>
      <c r="U128" s="613"/>
      <c r="V128" s="624">
        <v>1.2471164470915109E-2</v>
      </c>
      <c r="W128" s="625">
        <v>1.3320442929247035E-2</v>
      </c>
      <c r="X128" s="626">
        <v>1.6339354200107816E-2</v>
      </c>
    </row>
    <row r="129" spans="1:24" x14ac:dyDescent="0.25">
      <c r="A129" s="608" t="s">
        <v>18</v>
      </c>
      <c r="B129" s="609" t="s">
        <v>19</v>
      </c>
      <c r="C129" s="610">
        <v>512.42586303860185</v>
      </c>
      <c r="D129" s="611">
        <v>535.593939101866</v>
      </c>
      <c r="E129" s="610">
        <v>564.88647380832685</v>
      </c>
      <c r="F129" s="612">
        <v>707.79490891056389</v>
      </c>
      <c r="G129" s="613"/>
      <c r="H129" s="655">
        <v>829.6988690319281</v>
      </c>
      <c r="I129" s="656">
        <v>989.107578179141</v>
      </c>
      <c r="J129" s="657">
        <v>1444.4057426251711</v>
      </c>
      <c r="K129" s="613"/>
      <c r="L129" s="617">
        <v>5.4691684442100597E-2</v>
      </c>
      <c r="M129" s="621">
        <v>3.2292121324069667E-2</v>
      </c>
      <c r="N129" s="619">
        <v>6.9220357536319055E-2</v>
      </c>
      <c r="O129" s="622">
        <v>0.15333734420099399</v>
      </c>
      <c r="P129" s="613"/>
      <c r="Q129" s="621">
        <v>1.1167245753634175E-2</v>
      </c>
      <c r="R129" s="619">
        <v>1.1201674976817507E-2</v>
      </c>
      <c r="S129" s="622">
        <v>1.1492522811160102E-2</v>
      </c>
      <c r="T129" s="623">
        <v>1.3089794369365056E-2</v>
      </c>
      <c r="U129" s="613"/>
      <c r="V129" s="624">
        <v>1.4881107160943369E-2</v>
      </c>
      <c r="W129" s="625">
        <v>1.5342152581408764E-2</v>
      </c>
      <c r="X129" s="626">
        <v>2.1160543766629594E-2</v>
      </c>
    </row>
    <row r="130" spans="1:24" x14ac:dyDescent="0.25">
      <c r="A130" s="608" t="s">
        <v>20</v>
      </c>
      <c r="B130" s="609" t="s">
        <v>21</v>
      </c>
      <c r="C130" s="610">
        <v>224.51973035927227</v>
      </c>
      <c r="D130" s="611">
        <v>234.65461919476263</v>
      </c>
      <c r="E130" s="610">
        <v>243.70056980915635</v>
      </c>
      <c r="F130" s="612">
        <v>262.14051618654082</v>
      </c>
      <c r="G130" s="613"/>
      <c r="H130" s="655">
        <v>522.18848133115614</v>
      </c>
      <c r="I130" s="656">
        <v>555.10781658253268</v>
      </c>
      <c r="J130" s="657">
        <v>560.45158053630075</v>
      </c>
      <c r="K130" s="613"/>
      <c r="L130" s="617">
        <v>3.8550064113102245E-2</v>
      </c>
      <c r="M130" s="621">
        <v>0.14777993279367108</v>
      </c>
      <c r="N130" s="619">
        <v>0.16189969712616947</v>
      </c>
      <c r="O130" s="622">
        <v>0.16412814592864144</v>
      </c>
      <c r="P130" s="613"/>
      <c r="Q130" s="621">
        <v>4.8327241538453245E-3</v>
      </c>
      <c r="R130" s="619">
        <v>4.5833709530744031E-3</v>
      </c>
      <c r="S130" s="622">
        <v>4.5725842431984173E-3</v>
      </c>
      <c r="T130" s="623">
        <v>4.5011931262436055E-3</v>
      </c>
      <c r="U130" s="613"/>
      <c r="V130" s="624">
        <v>8.636498237856503E-3</v>
      </c>
      <c r="W130" s="625">
        <v>8.3259841857723713E-3</v>
      </c>
      <c r="X130" s="626">
        <v>7.8184861196523413E-3</v>
      </c>
    </row>
    <row r="131" spans="1:24" x14ac:dyDescent="0.25">
      <c r="A131" s="608" t="s">
        <v>22</v>
      </c>
      <c r="B131" s="609" t="s">
        <v>23</v>
      </c>
      <c r="C131" s="610">
        <v>372.95872723326511</v>
      </c>
      <c r="D131" s="611">
        <v>404.46945912193303</v>
      </c>
      <c r="E131" s="610">
        <v>442.58197874224288</v>
      </c>
      <c r="F131" s="612">
        <v>567.13758501109476</v>
      </c>
      <c r="G131" s="613"/>
      <c r="H131" s="655">
        <v>674.9823402419745</v>
      </c>
      <c r="I131" s="656">
        <v>686.06272828993463</v>
      </c>
      <c r="J131" s="657">
        <v>824.85830765983906</v>
      </c>
      <c r="K131" s="613"/>
      <c r="L131" s="617">
        <v>9.4228423829697094E-2</v>
      </c>
      <c r="M131" s="621">
        <v>3.543012475202767E-2</v>
      </c>
      <c r="N131" s="619">
        <v>3.8807506715154094E-2</v>
      </c>
      <c r="O131" s="622">
        <v>7.7800013380746824E-2</v>
      </c>
      <c r="P131" s="613"/>
      <c r="Q131" s="621">
        <v>1.8433973735814613E-2</v>
      </c>
      <c r="R131" s="619">
        <v>1.8946890851439122E-2</v>
      </c>
      <c r="S131" s="622">
        <v>2.0297057597943625E-2</v>
      </c>
      <c r="T131" s="623">
        <v>2.3745041817710383E-2</v>
      </c>
      <c r="U131" s="613"/>
      <c r="V131" s="624">
        <v>2.7243836190092321E-2</v>
      </c>
      <c r="W131" s="625">
        <v>2.4182517657906133E-2</v>
      </c>
      <c r="X131" s="626">
        <v>2.8434517335545108E-2</v>
      </c>
    </row>
    <row r="132" spans="1:24" x14ac:dyDescent="0.25">
      <c r="A132" s="608" t="s">
        <v>24</v>
      </c>
      <c r="B132" s="609" t="s">
        <v>25</v>
      </c>
      <c r="C132" s="610">
        <v>729.47727919834279</v>
      </c>
      <c r="D132" s="611">
        <v>754.68975013575857</v>
      </c>
      <c r="E132" s="610">
        <v>824.6055302830282</v>
      </c>
      <c r="F132" s="612">
        <v>1072.1921005859467</v>
      </c>
      <c r="G132" s="613"/>
      <c r="H132" s="655">
        <v>1098.5376601705198</v>
      </c>
      <c r="I132" s="656">
        <v>1164.3519594501281</v>
      </c>
      <c r="J132" s="657">
        <v>1493.4192265305528</v>
      </c>
      <c r="K132" s="613"/>
      <c r="L132" s="617">
        <v>9.2641751308657261E-2</v>
      </c>
      <c r="M132" s="621">
        <v>4.8667343927184525E-3</v>
      </c>
      <c r="N132" s="619">
        <v>1.6628627698542564E-2</v>
      </c>
      <c r="O132" s="622">
        <v>6.8517961653719928E-2</v>
      </c>
      <c r="P132" s="613"/>
      <c r="Q132" s="621">
        <v>4.0344031386034809E-3</v>
      </c>
      <c r="R132" s="619">
        <v>4.0405050464875575E-3</v>
      </c>
      <c r="S132" s="622">
        <v>4.3113520607086257E-3</v>
      </c>
      <c r="T132" s="623">
        <v>5.239729821202431E-3</v>
      </c>
      <c r="U132" s="613"/>
      <c r="V132" s="624">
        <v>5.0927774352452935E-3</v>
      </c>
      <c r="W132" s="625">
        <v>4.9297955640811644E-3</v>
      </c>
      <c r="X132" s="626">
        <v>5.9497810661547686E-3</v>
      </c>
    </row>
    <row r="133" spans="1:24" x14ac:dyDescent="0.25">
      <c r="A133" s="608" t="s">
        <v>26</v>
      </c>
      <c r="B133" s="609" t="s">
        <v>27</v>
      </c>
      <c r="C133" s="610">
        <v>2693.5893244462286</v>
      </c>
      <c r="D133" s="611">
        <v>2719.0306952847654</v>
      </c>
      <c r="E133" s="610">
        <v>2877.559914434547</v>
      </c>
      <c r="F133" s="612">
        <v>3770.5216270915648</v>
      </c>
      <c r="G133" s="613"/>
      <c r="H133" s="655">
        <v>4178.7798460903041</v>
      </c>
      <c r="I133" s="656">
        <v>4211.8909289678904</v>
      </c>
      <c r="J133" s="657">
        <v>5142.8881245973125</v>
      </c>
      <c r="K133" s="613"/>
      <c r="L133" s="617">
        <v>5.8303578339404805E-2</v>
      </c>
      <c r="M133" s="621">
        <v>2.0774026793310751E-2</v>
      </c>
      <c r="N133" s="619">
        <v>2.2386570028201325E-2</v>
      </c>
      <c r="O133" s="622">
        <v>6.404777563021713E-2</v>
      </c>
      <c r="P133" s="613"/>
      <c r="Q133" s="621">
        <v>9.6705196125294064E-3</v>
      </c>
      <c r="R133" s="619">
        <v>9.323647733491076E-3</v>
      </c>
      <c r="S133" s="622">
        <v>9.5798541354657138E-3</v>
      </c>
      <c r="T133" s="623">
        <v>1.1969055731725218E-2</v>
      </c>
      <c r="U133" s="613"/>
      <c r="V133" s="624">
        <v>1.317821079663648E-2</v>
      </c>
      <c r="W133" s="625">
        <v>1.2131834408474228E-2</v>
      </c>
      <c r="X133" s="626">
        <v>1.3870577539637637E-2</v>
      </c>
    </row>
    <row r="134" spans="1:24" x14ac:dyDescent="0.25">
      <c r="A134" s="608" t="s">
        <v>28</v>
      </c>
      <c r="B134" s="609" t="s">
        <v>29</v>
      </c>
      <c r="C134" s="610">
        <v>529.94762925688951</v>
      </c>
      <c r="D134" s="611">
        <v>565.11611197797879</v>
      </c>
      <c r="E134" s="610">
        <v>598.32573316992114</v>
      </c>
      <c r="F134" s="612">
        <v>815.3382082362865</v>
      </c>
      <c r="G134" s="613"/>
      <c r="H134" s="655">
        <v>632.521923313672</v>
      </c>
      <c r="I134" s="656">
        <v>715.6396898703531</v>
      </c>
      <c r="J134" s="657">
        <v>804.47742125935645</v>
      </c>
      <c r="K134" s="613"/>
      <c r="L134" s="617">
        <v>5.8766013723630106E-2</v>
      </c>
      <c r="M134" s="621">
        <v>-4.9509987793349586E-2</v>
      </c>
      <c r="N134" s="619">
        <v>-2.5747957758149864E-2</v>
      </c>
      <c r="O134" s="622">
        <v>-2.6784278163686226E-3</v>
      </c>
      <c r="P134" s="613"/>
      <c r="Q134" s="621">
        <v>2.6509152344579116E-2</v>
      </c>
      <c r="R134" s="619">
        <v>2.6101899928039955E-2</v>
      </c>
      <c r="S134" s="622">
        <v>2.7067389360846197E-2</v>
      </c>
      <c r="T134" s="623">
        <v>3.3627083520284748E-2</v>
      </c>
      <c r="U134" s="613"/>
      <c r="V134" s="624">
        <v>2.4620010597654285E-2</v>
      </c>
      <c r="W134" s="625">
        <v>2.3815039818474021E-2</v>
      </c>
      <c r="X134" s="626">
        <v>2.5380259849105684E-2</v>
      </c>
    </row>
    <row r="135" spans="1:24" x14ac:dyDescent="0.25">
      <c r="A135" s="608" t="s">
        <v>30</v>
      </c>
      <c r="B135" s="609" t="s">
        <v>31</v>
      </c>
      <c r="C135" s="610">
        <v>2313.7372260359853</v>
      </c>
      <c r="D135" s="611">
        <v>2403.6377163410079</v>
      </c>
      <c r="E135" s="610">
        <v>2769.4602148417671</v>
      </c>
      <c r="F135" s="612">
        <v>3205.9127669196723</v>
      </c>
      <c r="G135" s="613"/>
      <c r="H135" s="655">
        <v>3520.065156580994</v>
      </c>
      <c r="I135" s="656">
        <v>3876.8343720791918</v>
      </c>
      <c r="J135" s="657">
        <v>3890.7359714691106</v>
      </c>
      <c r="K135" s="613"/>
      <c r="L135" s="617">
        <v>0.15219535623598079</v>
      </c>
      <c r="M135" s="621">
        <v>1.8872405574959172E-2</v>
      </c>
      <c r="N135" s="619">
        <v>3.873582255153063E-2</v>
      </c>
      <c r="O135" s="622">
        <v>3.9479698640334959E-2</v>
      </c>
      <c r="P135" s="613"/>
      <c r="Q135" s="621">
        <v>1.15924700478403E-2</v>
      </c>
      <c r="R135" s="619">
        <v>1.1635648913868948E-2</v>
      </c>
      <c r="S135" s="622">
        <v>1.3169489828440113E-2</v>
      </c>
      <c r="T135" s="623">
        <v>1.4662630779782556E-2</v>
      </c>
      <c r="U135" s="613"/>
      <c r="V135" s="624">
        <v>1.6025326916405638E-2</v>
      </c>
      <c r="W135" s="625">
        <v>1.6363510893705031E-2</v>
      </c>
      <c r="X135" s="626">
        <v>1.5675624584879009E-2</v>
      </c>
    </row>
    <row r="136" spans="1:24" x14ac:dyDescent="0.25">
      <c r="A136" s="608" t="s">
        <v>32</v>
      </c>
      <c r="B136" s="609" t="s">
        <v>33</v>
      </c>
      <c r="C136" s="610">
        <v>15669.353445231784</v>
      </c>
      <c r="D136" s="611">
        <v>15808.939035401159</v>
      </c>
      <c r="E136" s="610">
        <v>16155.373328605228</v>
      </c>
      <c r="F136" s="612">
        <v>17839.987234801905</v>
      </c>
      <c r="G136" s="613"/>
      <c r="H136" s="655">
        <v>27043.336161870255</v>
      </c>
      <c r="I136" s="656">
        <v>27189.727481977541</v>
      </c>
      <c r="J136" s="657">
        <v>34278.488644279598</v>
      </c>
      <c r="K136" s="613"/>
      <c r="L136" s="617">
        <v>2.1913823086311846E-2</v>
      </c>
      <c r="M136" s="621">
        <v>8.675874973859421E-2</v>
      </c>
      <c r="N136" s="619">
        <v>8.7932781537569671E-2</v>
      </c>
      <c r="O136" s="622">
        <v>0.13952911324532802</v>
      </c>
      <c r="P136" s="613"/>
      <c r="Q136" s="621">
        <v>7.6197686721653718E-3</v>
      </c>
      <c r="R136" s="619">
        <v>7.1847168461052786E-3</v>
      </c>
      <c r="S136" s="622">
        <v>7.1561027875205411E-3</v>
      </c>
      <c r="T136" s="623">
        <v>7.6104205603320747E-3</v>
      </c>
      <c r="U136" s="613"/>
      <c r="V136" s="624">
        <v>1.1403591218575733E-2</v>
      </c>
      <c r="W136" s="625">
        <v>1.0730097917507661E-2</v>
      </c>
      <c r="X136" s="626">
        <v>1.2818281937865933E-2</v>
      </c>
    </row>
    <row r="137" spans="1:24" x14ac:dyDescent="0.25">
      <c r="A137" s="608" t="s">
        <v>34</v>
      </c>
      <c r="B137" s="609" t="s">
        <v>35</v>
      </c>
      <c r="C137" s="610">
        <v>30705.031894304746</v>
      </c>
      <c r="D137" s="611">
        <v>32079.834525777114</v>
      </c>
      <c r="E137" s="610">
        <v>34293.688268940634</v>
      </c>
      <c r="F137" s="612">
        <v>44452.868572877924</v>
      </c>
      <c r="G137" s="613"/>
      <c r="H137" s="655">
        <v>45678.880321677934</v>
      </c>
      <c r="I137" s="656">
        <v>46125.604645399413</v>
      </c>
      <c r="J137" s="657">
        <v>57314.390370354609</v>
      </c>
      <c r="K137" s="613"/>
      <c r="L137" s="617">
        <v>6.9010759434704028E-2</v>
      </c>
      <c r="M137" s="621">
        <v>5.4561426245660627E-3</v>
      </c>
      <c r="N137" s="619">
        <v>7.4150999855309152E-3</v>
      </c>
      <c r="O137" s="622">
        <v>5.2138171758517204E-2</v>
      </c>
      <c r="P137" s="613"/>
      <c r="Q137" s="621">
        <v>1.0810016014937376E-2</v>
      </c>
      <c r="R137" s="619">
        <v>1.097573288697103E-2</v>
      </c>
      <c r="S137" s="622">
        <v>1.1605515874236754E-2</v>
      </c>
      <c r="T137" s="623">
        <v>1.4646805440422036E-2</v>
      </c>
      <c r="U137" s="613"/>
      <c r="V137" s="624">
        <v>1.4967443805536277E-2</v>
      </c>
      <c r="W137" s="625">
        <v>1.3980486386236031E-2</v>
      </c>
      <c r="X137" s="626">
        <v>1.6720546381036847E-2</v>
      </c>
    </row>
    <row r="138" spans="1:24" x14ac:dyDescent="0.25">
      <c r="A138" s="608" t="s">
        <v>36</v>
      </c>
      <c r="B138" s="609" t="s">
        <v>37</v>
      </c>
      <c r="C138" s="610">
        <v>738.02425192665828</v>
      </c>
      <c r="D138" s="611">
        <v>744.85118566563835</v>
      </c>
      <c r="E138" s="610">
        <v>789.74254600128143</v>
      </c>
      <c r="F138" s="612">
        <v>870.12017621306654</v>
      </c>
      <c r="G138" s="613"/>
      <c r="H138" s="655">
        <v>899.68358574375884</v>
      </c>
      <c r="I138" s="656">
        <v>929.60021823951718</v>
      </c>
      <c r="J138" s="657">
        <v>1051.7837221454461</v>
      </c>
      <c r="K138" s="613"/>
      <c r="L138" s="617">
        <v>6.026889827063342E-2</v>
      </c>
      <c r="M138" s="621">
        <v>6.7047356606759756E-3</v>
      </c>
      <c r="N138" s="619">
        <v>1.3312489570316055E-2</v>
      </c>
      <c r="O138" s="622">
        <v>3.8650516036219384E-2</v>
      </c>
      <c r="P138" s="613"/>
      <c r="Q138" s="621">
        <v>4.1132706693632328E-3</v>
      </c>
      <c r="R138" s="619">
        <v>3.8331667499201284E-3</v>
      </c>
      <c r="S138" s="622">
        <v>3.9078725834859988E-3</v>
      </c>
      <c r="T138" s="623">
        <v>4.0572895703444448E-3</v>
      </c>
      <c r="U138" s="613"/>
      <c r="V138" s="624">
        <v>4.1295705394424759E-3</v>
      </c>
      <c r="W138" s="625">
        <v>3.9604383053395923E-3</v>
      </c>
      <c r="X138" s="626">
        <v>4.2849643396151273E-3</v>
      </c>
    </row>
    <row r="139" spans="1:24" x14ac:dyDescent="0.25">
      <c r="A139" s="608" t="s">
        <v>38</v>
      </c>
      <c r="B139" s="609" t="s">
        <v>39</v>
      </c>
      <c r="C139" s="610">
        <v>974.34901025356476</v>
      </c>
      <c r="D139" s="611">
        <v>1024.2535633002865</v>
      </c>
      <c r="E139" s="610">
        <v>1105.3864044505463</v>
      </c>
      <c r="F139" s="612">
        <v>1301.0911659711405</v>
      </c>
      <c r="G139" s="613"/>
      <c r="H139" s="655">
        <v>1725.976227768997</v>
      </c>
      <c r="I139" s="656">
        <v>1778.1663777282165</v>
      </c>
      <c r="J139" s="657">
        <v>2304.1682826661859</v>
      </c>
      <c r="K139" s="613"/>
      <c r="L139" s="617">
        <v>7.9211675758138034E-2</v>
      </c>
      <c r="M139" s="621">
        <v>5.8145565743489946E-2</v>
      </c>
      <c r="N139" s="619">
        <v>6.4468791635838407E-2</v>
      </c>
      <c r="O139" s="622">
        <v>0.12109210250354607</v>
      </c>
      <c r="P139" s="613"/>
      <c r="Q139" s="621">
        <v>7.9954173056594503E-3</v>
      </c>
      <c r="R139" s="619">
        <v>7.8477398915644779E-3</v>
      </c>
      <c r="S139" s="622">
        <v>8.0891810117376187E-3</v>
      </c>
      <c r="T139" s="623">
        <v>8.7901923998232531E-3</v>
      </c>
      <c r="U139" s="613"/>
      <c r="V139" s="624">
        <v>1.1381244840761598E-2</v>
      </c>
      <c r="W139" s="625">
        <v>1.0124760112828927E-2</v>
      </c>
      <c r="X139" s="626">
        <v>1.2384829414358341E-2</v>
      </c>
    </row>
    <row r="140" spans="1:24" x14ac:dyDescent="0.25">
      <c r="A140" s="608" t="s">
        <v>40</v>
      </c>
      <c r="B140" s="609" t="s">
        <v>41</v>
      </c>
      <c r="C140" s="610">
        <v>2173.7939111996511</v>
      </c>
      <c r="D140" s="611">
        <v>2195.5618552064543</v>
      </c>
      <c r="E140" s="610">
        <v>2415.9699327751541</v>
      </c>
      <c r="F140" s="612">
        <v>3034.8107092380114</v>
      </c>
      <c r="G140" s="613"/>
      <c r="H140" s="655">
        <v>3293.6876283156985</v>
      </c>
      <c r="I140" s="656">
        <v>3603.5496300347481</v>
      </c>
      <c r="J140" s="657">
        <v>5117.5351048356952</v>
      </c>
      <c r="K140" s="613"/>
      <c r="L140" s="617">
        <v>0.10038800639846901</v>
      </c>
      <c r="M140" s="621">
        <v>1.6506500138764757E-2</v>
      </c>
      <c r="N140" s="619">
        <v>3.4950979657735859E-2</v>
      </c>
      <c r="O140" s="622">
        <v>0.11016068821105818</v>
      </c>
      <c r="P140" s="613"/>
      <c r="Q140" s="621">
        <v>6.9893014624839711E-3</v>
      </c>
      <c r="R140" s="619">
        <v>6.2196396039585948E-3</v>
      </c>
      <c r="S140" s="622">
        <v>6.4995411437008162E-3</v>
      </c>
      <c r="T140" s="623">
        <v>7.3248928837194062E-3</v>
      </c>
      <c r="U140" s="613"/>
      <c r="V140" s="624">
        <v>7.6336152571555467E-3</v>
      </c>
      <c r="W140" s="625">
        <v>7.2483550611815561E-3</v>
      </c>
      <c r="X140" s="626">
        <v>9.8020744308232582E-3</v>
      </c>
    </row>
    <row r="141" spans="1:24" x14ac:dyDescent="0.25">
      <c r="A141" s="608" t="s">
        <v>42</v>
      </c>
      <c r="B141" s="609" t="s">
        <v>43</v>
      </c>
      <c r="C141" s="610">
        <v>11675.192713479797</v>
      </c>
      <c r="D141" s="611">
        <v>12018.268409150314</v>
      </c>
      <c r="E141" s="610">
        <v>12501.767622955933</v>
      </c>
      <c r="F141" s="612">
        <v>14174.053988727555</v>
      </c>
      <c r="G141" s="613"/>
      <c r="H141" s="655">
        <v>16928.196371782382</v>
      </c>
      <c r="I141" s="656">
        <v>17344.663274296057</v>
      </c>
      <c r="J141" s="657">
        <v>22801.22757876289</v>
      </c>
      <c r="K141" s="613"/>
      <c r="L141" s="617">
        <v>4.0230355767183479E-2</v>
      </c>
      <c r="M141" s="621">
        <v>3.6151645746573591E-2</v>
      </c>
      <c r="N141" s="619">
        <v>4.1200476192430946E-2</v>
      </c>
      <c r="O141" s="622">
        <v>9.9747109876912043E-2</v>
      </c>
      <c r="P141" s="613"/>
      <c r="Q141" s="621">
        <v>7.929762794365379E-3</v>
      </c>
      <c r="R141" s="619">
        <v>7.6573911643948783E-3</v>
      </c>
      <c r="S141" s="622">
        <v>7.733447315715505E-3</v>
      </c>
      <c r="T141" s="623">
        <v>8.5016926831671547E-3</v>
      </c>
      <c r="U141" s="613"/>
      <c r="V141" s="624">
        <v>1.0081663579965351E-2</v>
      </c>
      <c r="W141" s="625">
        <v>9.9425258182805655E-3</v>
      </c>
      <c r="X141" s="626">
        <v>1.2200280629666408E-2</v>
      </c>
    </row>
    <row r="142" spans="1:24" x14ac:dyDescent="0.25">
      <c r="A142" s="608" t="s">
        <v>44</v>
      </c>
      <c r="B142" s="609" t="s">
        <v>45</v>
      </c>
      <c r="C142" s="610">
        <v>298.37328292775788</v>
      </c>
      <c r="D142" s="611">
        <v>328.14169413984916</v>
      </c>
      <c r="E142" s="610">
        <v>356.55119880474757</v>
      </c>
      <c r="F142" s="612">
        <v>483.00642552993918</v>
      </c>
      <c r="G142" s="613"/>
      <c r="H142" s="655">
        <v>515.52169356317063</v>
      </c>
      <c r="I142" s="656">
        <v>532.09673712888923</v>
      </c>
      <c r="J142" s="657">
        <v>617.94837025236518</v>
      </c>
      <c r="K142" s="613"/>
      <c r="L142" s="617">
        <v>8.6576942742273788E-2</v>
      </c>
      <c r="M142" s="621">
        <v>1.3115144501795406E-2</v>
      </c>
      <c r="N142" s="619">
        <v>1.9547672408340766E-2</v>
      </c>
      <c r="O142" s="622">
        <v>5.0509191333968806E-2</v>
      </c>
      <c r="P142" s="613"/>
      <c r="Q142" s="621">
        <v>1.2830596590364481E-2</v>
      </c>
      <c r="R142" s="619">
        <v>1.3503055204738287E-2</v>
      </c>
      <c r="S142" s="622">
        <v>1.4230949022351768E-2</v>
      </c>
      <c r="T142" s="623">
        <v>1.7664565996163385E-2</v>
      </c>
      <c r="U142" s="613"/>
      <c r="V142" s="624">
        <v>1.817224123477865E-2</v>
      </c>
      <c r="W142" s="625">
        <v>1.6246788254878731E-2</v>
      </c>
      <c r="X142" s="626">
        <v>1.7477251256948354E-2</v>
      </c>
    </row>
    <row r="143" spans="1:24" x14ac:dyDescent="0.25">
      <c r="A143" s="608" t="s">
        <v>46</v>
      </c>
      <c r="B143" s="609" t="s">
        <v>47</v>
      </c>
      <c r="C143" s="610">
        <v>397.3116165541328</v>
      </c>
      <c r="D143" s="611">
        <v>406.41747975760694</v>
      </c>
      <c r="E143" s="610">
        <v>443.02556800242201</v>
      </c>
      <c r="F143" s="612">
        <v>523.95559204737151</v>
      </c>
      <c r="G143" s="613"/>
      <c r="H143" s="655">
        <v>767.19330230089315</v>
      </c>
      <c r="I143" s="656">
        <v>869.3136471882766</v>
      </c>
      <c r="J143" s="657">
        <v>961.89567908735444</v>
      </c>
      <c r="K143" s="613"/>
      <c r="L143" s="617">
        <v>9.0075083056586625E-2</v>
      </c>
      <c r="M143" s="621">
        <v>7.9250018018976132E-2</v>
      </c>
      <c r="N143" s="619">
        <v>0.10656365960453495</v>
      </c>
      <c r="O143" s="622">
        <v>0.12918915597721514</v>
      </c>
      <c r="P143" s="613"/>
      <c r="Q143" s="621">
        <v>1.0392682780412159E-2</v>
      </c>
      <c r="R143" s="619">
        <v>1.0124637612130566E-2</v>
      </c>
      <c r="S143" s="622">
        <v>1.0788480142679437E-2</v>
      </c>
      <c r="T143" s="623">
        <v>1.1799398224201531E-2</v>
      </c>
      <c r="U143" s="613"/>
      <c r="V143" s="624">
        <v>1.6919852355509538E-2</v>
      </c>
      <c r="W143" s="625">
        <v>1.7069051048637218E-2</v>
      </c>
      <c r="X143" s="626">
        <v>1.7685441888039669E-2</v>
      </c>
    </row>
    <row r="144" spans="1:24" x14ac:dyDescent="0.25">
      <c r="A144" s="608" t="s">
        <v>48</v>
      </c>
      <c r="B144" s="609" t="s">
        <v>49</v>
      </c>
      <c r="C144" s="610">
        <v>370.70236333989999</v>
      </c>
      <c r="D144" s="611">
        <v>400.84642137409946</v>
      </c>
      <c r="E144" s="610">
        <v>438.35214267633114</v>
      </c>
      <c r="F144" s="612">
        <v>567.45699242096509</v>
      </c>
      <c r="G144" s="613"/>
      <c r="H144" s="655">
        <v>627.9220039385757</v>
      </c>
      <c r="I144" s="656">
        <v>702.17175548662362</v>
      </c>
      <c r="J144" s="657">
        <v>1089.6615379931645</v>
      </c>
      <c r="K144" s="613"/>
      <c r="L144" s="617">
        <v>9.3566311939775382E-2</v>
      </c>
      <c r="M144" s="621">
        <v>2.0456626133222633E-2</v>
      </c>
      <c r="N144" s="619">
        <v>4.3523132597001135E-2</v>
      </c>
      <c r="O144" s="622">
        <v>0.13938824347538437</v>
      </c>
      <c r="P144" s="613"/>
      <c r="Q144" s="621">
        <v>7.2038637932153636E-3</v>
      </c>
      <c r="R144" s="619">
        <v>7.2877465553167261E-3</v>
      </c>
      <c r="S144" s="622">
        <v>7.8309480331818643E-3</v>
      </c>
      <c r="T144" s="623">
        <v>9.414058088949212E-3</v>
      </c>
      <c r="U144" s="613"/>
      <c r="V144" s="624">
        <v>9.9600060631494861E-3</v>
      </c>
      <c r="W144" s="625">
        <v>9.8229509942736933E-3</v>
      </c>
      <c r="X144" s="626">
        <v>1.4471825974289797E-2</v>
      </c>
    </row>
    <row r="145" spans="1:24" x14ac:dyDescent="0.25">
      <c r="A145" s="608" t="s">
        <v>50</v>
      </c>
      <c r="B145" s="609" t="s">
        <v>51</v>
      </c>
      <c r="C145" s="610">
        <v>131.68576531842564</v>
      </c>
      <c r="D145" s="611">
        <v>139.7662538936309</v>
      </c>
      <c r="E145" s="610">
        <v>151.53699957021735</v>
      </c>
      <c r="F145" s="612">
        <v>182.80714367798464</v>
      </c>
      <c r="G145" s="613"/>
      <c r="H145" s="655">
        <v>190.45322172946911</v>
      </c>
      <c r="I145" s="656">
        <v>239.41328291242419</v>
      </c>
      <c r="J145" s="657">
        <v>412.7491756915166</v>
      </c>
      <c r="K145" s="613"/>
      <c r="L145" s="617">
        <v>8.421736541314595E-2</v>
      </c>
      <c r="M145" s="621">
        <v>8.2286450622126583E-3</v>
      </c>
      <c r="N145" s="619">
        <v>5.543384265254625E-2</v>
      </c>
      <c r="O145" s="622">
        <v>0.17689741875982423</v>
      </c>
      <c r="P145" s="613"/>
      <c r="Q145" s="621">
        <v>1.3017960766984797E-2</v>
      </c>
      <c r="R145" s="619">
        <v>1.2675933536897584E-2</v>
      </c>
      <c r="S145" s="622">
        <v>1.3089016441454512E-2</v>
      </c>
      <c r="T145" s="623">
        <v>1.41735156931855E-2</v>
      </c>
      <c r="U145" s="613"/>
      <c r="V145" s="624">
        <v>1.3884957098593793E-2</v>
      </c>
      <c r="W145" s="625">
        <v>1.464365577099476E-2</v>
      </c>
      <c r="X145" s="626">
        <v>2.4535648419763745E-2</v>
      </c>
    </row>
    <row r="146" spans="1:24" x14ac:dyDescent="0.25">
      <c r="A146" s="608" t="s">
        <v>52</v>
      </c>
      <c r="B146" s="609" t="s">
        <v>53</v>
      </c>
      <c r="C146" s="610">
        <v>8272.541551386701</v>
      </c>
      <c r="D146" s="611">
        <v>8806.2983754273573</v>
      </c>
      <c r="E146" s="610">
        <v>9399.3165494810382</v>
      </c>
      <c r="F146" s="612">
        <v>12397.982381030579</v>
      </c>
      <c r="G146" s="613"/>
      <c r="H146" s="655">
        <v>14494.206948997533</v>
      </c>
      <c r="I146" s="656">
        <v>15759.238099507416</v>
      </c>
      <c r="J146" s="657">
        <v>23129.663471964155</v>
      </c>
      <c r="K146" s="613"/>
      <c r="L146" s="617">
        <v>6.7340231817310192E-2</v>
      </c>
      <c r="M146" s="621">
        <v>3.1736247363609804E-2</v>
      </c>
      <c r="N146" s="619">
        <v>4.9148201457027696E-2</v>
      </c>
      <c r="O146" s="622">
        <v>0.13282717818453582</v>
      </c>
      <c r="P146" s="613"/>
      <c r="Q146" s="621">
        <v>1.1800796254596894E-2</v>
      </c>
      <c r="R146" s="619">
        <v>1.1964001313441672E-2</v>
      </c>
      <c r="S146" s="622">
        <v>1.2397728092574212E-2</v>
      </c>
      <c r="T146" s="623">
        <v>1.5672963267864281E-2</v>
      </c>
      <c r="U146" s="613"/>
      <c r="V146" s="624">
        <v>1.818524199560493E-2</v>
      </c>
      <c r="W146" s="625">
        <v>1.8312878310480375E-2</v>
      </c>
      <c r="X146" s="626">
        <v>2.4859561270528296E-2</v>
      </c>
    </row>
    <row r="147" spans="1:24" x14ac:dyDescent="0.25">
      <c r="A147" s="608" t="s">
        <v>54</v>
      </c>
      <c r="B147" s="609" t="s">
        <v>55</v>
      </c>
      <c r="C147" s="610">
        <v>4237.4149451075755</v>
      </c>
      <c r="D147" s="611">
        <v>4322.4502774744906</v>
      </c>
      <c r="E147" s="610">
        <v>4604.7712880786194</v>
      </c>
      <c r="F147" s="612">
        <v>5315.2859155295992</v>
      </c>
      <c r="G147" s="613"/>
      <c r="H147" s="655">
        <v>7453.5738536780473</v>
      </c>
      <c r="I147" s="656">
        <v>7517.3804791415369</v>
      </c>
      <c r="J147" s="657">
        <v>11954.933863844315</v>
      </c>
      <c r="K147" s="613"/>
      <c r="L147" s="617">
        <v>6.5315039498634153E-2</v>
      </c>
      <c r="M147" s="621">
        <v>6.9960107393217674E-2</v>
      </c>
      <c r="N147" s="619">
        <v>7.1785754140288427E-2</v>
      </c>
      <c r="O147" s="622">
        <v>0.17599130162942878</v>
      </c>
      <c r="P147" s="613"/>
      <c r="Q147" s="621">
        <v>8.7670701478500517E-3</v>
      </c>
      <c r="R147" s="619">
        <v>8.4447643186678981E-3</v>
      </c>
      <c r="S147" s="622">
        <v>8.5842885817732327E-3</v>
      </c>
      <c r="T147" s="623">
        <v>9.1335059255736335E-3</v>
      </c>
      <c r="U147" s="613"/>
      <c r="V147" s="624">
        <v>1.2315186542124849E-2</v>
      </c>
      <c r="W147" s="625">
        <v>1.0974112970885018E-2</v>
      </c>
      <c r="X147" s="626">
        <v>1.6473039736692469E-2</v>
      </c>
    </row>
    <row r="148" spans="1:24" x14ac:dyDescent="0.25">
      <c r="A148" s="608" t="s">
        <v>56</v>
      </c>
      <c r="B148" s="609" t="s">
        <v>57</v>
      </c>
      <c r="C148" s="610">
        <v>1922.5503960882954</v>
      </c>
      <c r="D148" s="611">
        <v>1946.1128795483655</v>
      </c>
      <c r="E148" s="610">
        <v>2030.1182946162728</v>
      </c>
      <c r="F148" s="612">
        <v>2352.676311422761</v>
      </c>
      <c r="G148" s="613"/>
      <c r="H148" s="655">
        <v>2571.9384753513932</v>
      </c>
      <c r="I148" s="656">
        <v>2752.5500959428382</v>
      </c>
      <c r="J148" s="657">
        <v>3509.2303432306398</v>
      </c>
      <c r="K148" s="613"/>
      <c r="L148" s="617">
        <v>4.316574642237736E-2</v>
      </c>
      <c r="M148" s="621">
        <v>1.7981016194365207E-2</v>
      </c>
      <c r="N148" s="619">
        <v>3.1892867085272281E-2</v>
      </c>
      <c r="O148" s="622">
        <v>8.3253096742102572E-2</v>
      </c>
      <c r="P148" s="613"/>
      <c r="Q148" s="621">
        <v>1.0958463200301985E-2</v>
      </c>
      <c r="R148" s="619">
        <v>1.0574612438882943E-2</v>
      </c>
      <c r="S148" s="622">
        <v>1.0357815472239138E-2</v>
      </c>
      <c r="T148" s="623">
        <v>1.1261506525607227E-2</v>
      </c>
      <c r="U148" s="613"/>
      <c r="V148" s="624">
        <v>1.2151365361489716E-2</v>
      </c>
      <c r="W148" s="625">
        <v>1.1944893439077684E-2</v>
      </c>
      <c r="X148" s="626">
        <v>1.4552787288408555E-2</v>
      </c>
    </row>
    <row r="149" spans="1:24" x14ac:dyDescent="0.25">
      <c r="A149" s="608" t="s">
        <v>58</v>
      </c>
      <c r="B149" s="609" t="s">
        <v>59</v>
      </c>
      <c r="C149" s="610">
        <v>1203.8651607912814</v>
      </c>
      <c r="D149" s="611">
        <v>1216.196002106065</v>
      </c>
      <c r="E149" s="610">
        <v>1341.210541114071</v>
      </c>
      <c r="F149" s="612">
        <v>1580.8898532029525</v>
      </c>
      <c r="G149" s="613"/>
      <c r="H149" s="655">
        <v>1988.0056668469902</v>
      </c>
      <c r="I149" s="656">
        <v>2300.4711225840192</v>
      </c>
      <c r="J149" s="657">
        <v>2584.3380463932931</v>
      </c>
      <c r="K149" s="613"/>
      <c r="L149" s="617">
        <v>0.10279144051741707</v>
      </c>
      <c r="M149" s="621">
        <v>4.6895182242009614E-2</v>
      </c>
      <c r="N149" s="619">
        <v>7.7911324930897141E-2</v>
      </c>
      <c r="O149" s="622">
        <v>0.10328964439068344</v>
      </c>
      <c r="P149" s="613"/>
      <c r="Q149" s="621">
        <v>7.0746863232055276E-3</v>
      </c>
      <c r="R149" s="619">
        <v>6.7489615497331248E-3</v>
      </c>
      <c r="S149" s="622">
        <v>7.1221981142840698E-3</v>
      </c>
      <c r="T149" s="623">
        <v>7.5644273371914374E-3</v>
      </c>
      <c r="U149" s="613"/>
      <c r="V149" s="624">
        <v>9.1404757436087461E-3</v>
      </c>
      <c r="W149" s="625">
        <v>8.9820591088879582E-3</v>
      </c>
      <c r="X149" s="626">
        <v>9.4611245494517406E-3</v>
      </c>
    </row>
    <row r="150" spans="1:24" x14ac:dyDescent="0.25">
      <c r="A150" s="608" t="s">
        <v>60</v>
      </c>
      <c r="B150" s="609" t="s">
        <v>61</v>
      </c>
      <c r="C150" s="610">
        <v>465.05537749301715</v>
      </c>
      <c r="D150" s="611">
        <v>470.13491839875746</v>
      </c>
      <c r="E150" s="610">
        <v>481.33720403689983</v>
      </c>
      <c r="F150" s="612">
        <v>602.0324665079761</v>
      </c>
      <c r="G150" s="613"/>
      <c r="H150" s="655">
        <v>747.46700124946744</v>
      </c>
      <c r="I150" s="656">
        <v>896.56795349157255</v>
      </c>
      <c r="J150" s="657">
        <v>1395.3405839935481</v>
      </c>
      <c r="K150" s="613"/>
      <c r="L150" s="617">
        <v>2.3827810272626593E-2</v>
      </c>
      <c r="M150" s="621">
        <v>4.4225807492647151E-2</v>
      </c>
      <c r="N150" s="619">
        <v>8.2910737143766067E-2</v>
      </c>
      <c r="O150" s="622">
        <v>0.1830744155901094</v>
      </c>
      <c r="P150" s="613"/>
      <c r="Q150" s="621">
        <v>5.6173341087171489E-3</v>
      </c>
      <c r="R150" s="619">
        <v>5.5132904087131238E-3</v>
      </c>
      <c r="S150" s="622">
        <v>5.5394112331205421E-3</v>
      </c>
      <c r="T150" s="623">
        <v>6.3713891084482841E-3</v>
      </c>
      <c r="U150" s="613"/>
      <c r="V150" s="624">
        <v>7.6613786037052272E-3</v>
      </c>
      <c r="W150" s="625">
        <v>8.0441938901608251E-3</v>
      </c>
      <c r="X150" s="626">
        <v>1.2045832664424511E-2</v>
      </c>
    </row>
    <row r="151" spans="1:24" x14ac:dyDescent="0.25">
      <c r="A151" s="608" t="s">
        <v>62</v>
      </c>
      <c r="B151" s="609" t="s">
        <v>63</v>
      </c>
      <c r="C151" s="610">
        <v>214.86492751651963</v>
      </c>
      <c r="D151" s="611">
        <v>225.64141498675542</v>
      </c>
      <c r="E151" s="610">
        <v>234.54396456364941</v>
      </c>
      <c r="F151" s="612">
        <v>270.44925141127203</v>
      </c>
      <c r="G151" s="613"/>
      <c r="H151" s="655">
        <v>374.82897738723102</v>
      </c>
      <c r="I151" s="656">
        <v>427.38557059335642</v>
      </c>
      <c r="J151" s="657">
        <v>596.77028350987962</v>
      </c>
      <c r="K151" s="613"/>
      <c r="L151" s="617">
        <v>3.9454413000452604E-2</v>
      </c>
      <c r="M151" s="621">
        <v>6.7454751910619448E-2</v>
      </c>
      <c r="N151" s="619">
        <v>9.5839155920047325E-2</v>
      </c>
      <c r="O151" s="622">
        <v>0.17150536299842178</v>
      </c>
      <c r="P151" s="613"/>
      <c r="Q151" s="621">
        <v>5.3191694340855378E-3</v>
      </c>
      <c r="R151" s="619">
        <v>5.1673920612308683E-3</v>
      </c>
      <c r="S151" s="622">
        <v>5.1252561848758888E-3</v>
      </c>
      <c r="T151" s="623">
        <v>5.4464731882482601E-3</v>
      </c>
      <c r="U151" s="613"/>
      <c r="V151" s="624">
        <v>7.2749295058941177E-3</v>
      </c>
      <c r="W151" s="625">
        <v>7.4304780993413623E-3</v>
      </c>
      <c r="X151" s="626">
        <v>1.0097830942457938E-2</v>
      </c>
    </row>
    <row r="152" spans="1:24" x14ac:dyDescent="0.25">
      <c r="A152" s="608" t="s">
        <v>64</v>
      </c>
      <c r="B152" s="609" t="s">
        <v>65</v>
      </c>
      <c r="C152" s="610">
        <v>8729.7853012305623</v>
      </c>
      <c r="D152" s="611">
        <v>8975.8740114671527</v>
      </c>
      <c r="E152" s="610">
        <v>9251.6868526058861</v>
      </c>
      <c r="F152" s="612">
        <v>10610.927536161726</v>
      </c>
      <c r="G152" s="613"/>
      <c r="H152" s="655">
        <v>13544.347762760044</v>
      </c>
      <c r="I152" s="656">
        <v>14062.423214539551</v>
      </c>
      <c r="J152" s="657">
        <v>16994.346574792689</v>
      </c>
      <c r="K152" s="613"/>
      <c r="L152" s="617">
        <v>3.0728243376229258E-2</v>
      </c>
      <c r="M152" s="621">
        <v>5.0028167767746767E-2</v>
      </c>
      <c r="N152" s="619">
        <v>5.7940792321565793E-2</v>
      </c>
      <c r="O152" s="622">
        <v>9.8778680934320962E-2</v>
      </c>
      <c r="P152" s="613"/>
      <c r="Q152" s="621">
        <v>8.2418028882745523E-3</v>
      </c>
      <c r="R152" s="619">
        <v>8.0629263505092134E-3</v>
      </c>
      <c r="S152" s="622">
        <v>7.9833678325958429E-3</v>
      </c>
      <c r="T152" s="623">
        <v>8.557063373295511E-3</v>
      </c>
      <c r="U152" s="613"/>
      <c r="V152" s="624">
        <v>1.0765744779077492E-2</v>
      </c>
      <c r="W152" s="625">
        <v>1.0390680612151528E-2</v>
      </c>
      <c r="X152" s="626">
        <v>1.1586779226290197E-2</v>
      </c>
    </row>
    <row r="153" spans="1:24" x14ac:dyDescent="0.25">
      <c r="A153" s="608" t="s">
        <v>66</v>
      </c>
      <c r="B153" s="609" t="s">
        <v>67</v>
      </c>
      <c r="C153" s="610">
        <v>5269.9366773357178</v>
      </c>
      <c r="D153" s="611">
        <v>5688.3570479484224</v>
      </c>
      <c r="E153" s="610">
        <v>6128.2266605846744</v>
      </c>
      <c r="F153" s="612">
        <v>8037.7826194583704</v>
      </c>
      <c r="G153" s="613"/>
      <c r="H153" s="655">
        <v>7490.9041971695442</v>
      </c>
      <c r="I153" s="656">
        <v>8050.444382283039</v>
      </c>
      <c r="J153" s="657">
        <v>9563.5461266971633</v>
      </c>
      <c r="K153" s="613"/>
      <c r="L153" s="617">
        <v>7.7328059565968443E-2</v>
      </c>
      <c r="M153" s="621">
        <v>-1.3993910214321059E-2</v>
      </c>
      <c r="N153" s="619">
        <v>3.1485778167206213E-4</v>
      </c>
      <c r="O153" s="622">
        <v>3.53722957706748E-2</v>
      </c>
      <c r="P153" s="613"/>
      <c r="Q153" s="621">
        <v>1.2072207489989715E-2</v>
      </c>
      <c r="R153" s="619">
        <v>1.2433885398296126E-2</v>
      </c>
      <c r="S153" s="622">
        <v>1.310701920646966E-2</v>
      </c>
      <c r="T153" s="623">
        <v>1.6341188936614071E-2</v>
      </c>
      <c r="U153" s="613"/>
      <c r="V153" s="624">
        <v>1.504898576493207E-2</v>
      </c>
      <c r="W153" s="625">
        <v>1.5035552004507298E-2</v>
      </c>
      <c r="X153" s="626">
        <v>1.6681427765310657E-2</v>
      </c>
    </row>
    <row r="154" spans="1:24" x14ac:dyDescent="0.25">
      <c r="A154" s="608" t="s">
        <v>68</v>
      </c>
      <c r="B154" s="609" t="s">
        <v>69</v>
      </c>
      <c r="C154" s="611">
        <v>7093.1950284625327</v>
      </c>
      <c r="D154" s="611">
        <v>7256.2533028002254</v>
      </c>
      <c r="E154" s="610">
        <v>7669.7689807797124</v>
      </c>
      <c r="F154" s="630">
        <v>9556.26791692195</v>
      </c>
      <c r="G154" s="613"/>
      <c r="H154" s="655">
        <v>10655.995731619798</v>
      </c>
      <c r="I154" s="656">
        <v>11654.905214892149</v>
      </c>
      <c r="J154" s="657">
        <v>14020.525054603386</v>
      </c>
      <c r="K154" s="613"/>
      <c r="L154" s="617">
        <v>5.6987492129017658E-2</v>
      </c>
      <c r="M154" s="621">
        <v>2.2024117184083147E-2</v>
      </c>
      <c r="N154" s="619">
        <v>4.0504794643905218E-2</v>
      </c>
      <c r="O154" s="622">
        <v>7.9680337085621833E-2</v>
      </c>
      <c r="P154" s="613"/>
      <c r="Q154" s="621">
        <v>1.1129198005949274E-2</v>
      </c>
      <c r="R154" s="619">
        <v>1.0978819540819742E-2</v>
      </c>
      <c r="S154" s="622">
        <v>1.1354672145780932E-2</v>
      </c>
      <c r="T154" s="632">
        <v>1.3463320076445458E-2</v>
      </c>
      <c r="U154" s="613"/>
      <c r="V154" s="624">
        <v>1.4915007412421176E-2</v>
      </c>
      <c r="W154" s="625">
        <v>1.479601791571766E-2</v>
      </c>
      <c r="X154" s="626">
        <v>1.6952616011098327E-2</v>
      </c>
    </row>
    <row r="155" spans="1:24" x14ac:dyDescent="0.25">
      <c r="A155" s="608" t="s">
        <v>70</v>
      </c>
      <c r="B155" s="609" t="s">
        <v>71</v>
      </c>
      <c r="C155" s="611">
        <v>31921.75915308905</v>
      </c>
      <c r="D155" s="611">
        <v>32463.968875791852</v>
      </c>
      <c r="E155" s="610">
        <v>33834.431845505125</v>
      </c>
      <c r="F155" s="630">
        <v>38719.348179742519</v>
      </c>
      <c r="G155" s="613"/>
      <c r="H155" s="655">
        <v>53037.277414590673</v>
      </c>
      <c r="I155" s="656">
        <v>55753.448294243077</v>
      </c>
      <c r="J155" s="657">
        <v>66482.998632002025</v>
      </c>
      <c r="K155" s="613"/>
      <c r="L155" s="617">
        <v>4.2214892915795499E-2</v>
      </c>
      <c r="M155" s="621">
        <v>6.4953479662964719E-2</v>
      </c>
      <c r="N155" s="619">
        <v>7.5644446024718981E-2</v>
      </c>
      <c r="O155" s="622">
        <v>0.11418296049531218</v>
      </c>
      <c r="P155" s="613"/>
      <c r="Q155" s="621">
        <v>1.6107054753741353E-2</v>
      </c>
      <c r="R155" s="619">
        <v>1.5251994865781337E-2</v>
      </c>
      <c r="S155" s="622">
        <v>1.5388050528356786E-2</v>
      </c>
      <c r="T155" s="632">
        <v>1.7092905037132611E-2</v>
      </c>
      <c r="U155" s="613"/>
      <c r="V155" s="624">
        <v>2.3158281022502152E-2</v>
      </c>
      <c r="W155" s="625">
        <v>2.3104089060493698E-2</v>
      </c>
      <c r="X155" s="626">
        <v>2.5411713330356939E-2</v>
      </c>
    </row>
    <row r="156" spans="1:24" x14ac:dyDescent="0.25">
      <c r="A156" s="608" t="s">
        <v>72</v>
      </c>
      <c r="B156" s="609" t="s">
        <v>73</v>
      </c>
      <c r="C156" s="611">
        <v>4707.6262043978877</v>
      </c>
      <c r="D156" s="611">
        <v>4580.4552699048054</v>
      </c>
      <c r="E156" s="610">
        <v>4923.1310929784786</v>
      </c>
      <c r="F156" s="630">
        <v>5748.9304300386129</v>
      </c>
      <c r="G156" s="613"/>
      <c r="H156" s="655">
        <v>6299.1819155009425</v>
      </c>
      <c r="I156" s="656">
        <v>6509.2876984259738</v>
      </c>
      <c r="J156" s="657">
        <v>8379.3709402301574</v>
      </c>
      <c r="K156" s="613"/>
      <c r="L156" s="617">
        <v>7.4812612039937054E-2</v>
      </c>
      <c r="M156" s="621">
        <v>1.8449312862921063E-2</v>
      </c>
      <c r="N156" s="619">
        <v>2.5154406439471977E-2</v>
      </c>
      <c r="O156" s="622">
        <v>7.8263421451455928E-2</v>
      </c>
      <c r="P156" s="613"/>
      <c r="Q156" s="621">
        <v>1.2444808437972464E-2</v>
      </c>
      <c r="R156" s="619">
        <v>1.1653500707030874E-2</v>
      </c>
      <c r="S156" s="622">
        <v>1.211604581826704E-2</v>
      </c>
      <c r="T156" s="632">
        <v>1.3280022095743516E-2</v>
      </c>
      <c r="U156" s="613"/>
      <c r="V156" s="624">
        <v>1.4456685477126245E-2</v>
      </c>
      <c r="W156" s="625">
        <v>1.369831807053374E-2</v>
      </c>
      <c r="X156" s="626">
        <v>1.6831789214362396E-2</v>
      </c>
    </row>
    <row r="157" spans="1:24" ht="15.6" x14ac:dyDescent="0.3">
      <c r="A157" s="633" t="s">
        <v>74</v>
      </c>
      <c r="B157" s="634" t="s">
        <v>75</v>
      </c>
      <c r="C157" s="635">
        <v>107175.6251325214</v>
      </c>
      <c r="D157" s="635">
        <v>110920.06432507497</v>
      </c>
      <c r="E157" s="635">
        <v>117265.22158001989</v>
      </c>
      <c r="F157" s="636">
        <v>143500.05335682444</v>
      </c>
      <c r="G157" s="613"/>
      <c r="H157" s="637">
        <v>167033.26212539853</v>
      </c>
      <c r="I157" s="635">
        <v>173515.5595947243</v>
      </c>
      <c r="J157" s="636">
        <v>222743.17961901231</v>
      </c>
      <c r="K157" s="638"/>
      <c r="L157" s="639">
        <v>5.7204774389141066E-2</v>
      </c>
      <c r="M157" s="640">
        <v>3.0837431291902417E-2</v>
      </c>
      <c r="N157" s="641">
        <v>3.871707901600896E-2</v>
      </c>
      <c r="O157" s="642">
        <v>9.191911926524643E-2</v>
      </c>
      <c r="P157" s="613"/>
      <c r="Q157" s="640">
        <v>9.1223162525104675E-3</v>
      </c>
      <c r="R157" s="641">
        <v>8.9583040022068062E-3</v>
      </c>
      <c r="S157" s="642">
        <v>9.2164287036134301E-3</v>
      </c>
      <c r="T157" s="643">
        <v>1.0763549883023266E-2</v>
      </c>
      <c r="U157" s="613"/>
      <c r="V157" s="644">
        <v>1.2357197165940631E-2</v>
      </c>
      <c r="W157" s="641">
        <v>1.1868414094528285E-2</v>
      </c>
      <c r="X157" s="642">
        <v>1.4381732986376057E-2</v>
      </c>
    </row>
    <row r="158" spans="1:24" ht="15.6" x14ac:dyDescent="0.3">
      <c r="A158" s="633" t="s">
        <v>76</v>
      </c>
      <c r="B158" s="634" t="s">
        <v>77</v>
      </c>
      <c r="C158" s="635">
        <v>139097.38428561046</v>
      </c>
      <c r="D158" s="635">
        <v>143384.03320086683</v>
      </c>
      <c r="E158" s="635">
        <v>151099.653425525</v>
      </c>
      <c r="F158" s="636">
        <v>182219.40153656696</v>
      </c>
      <c r="G158" s="613"/>
      <c r="H158" s="637">
        <v>220070.5395399892</v>
      </c>
      <c r="I158" s="635">
        <v>229269.00788896738</v>
      </c>
      <c r="J158" s="636">
        <v>289226.17825101432</v>
      </c>
      <c r="K158" s="613"/>
      <c r="L158" s="644">
        <v>5.3810874561251554E-2</v>
      </c>
      <c r="M158" s="640">
        <v>3.8468812978404987E-2</v>
      </c>
      <c r="N158" s="640">
        <v>4.7008354597664503E-2</v>
      </c>
      <c r="O158" s="642">
        <v>9.680291648470063E-2</v>
      </c>
      <c r="P158" s="613"/>
      <c r="Q158" s="640">
        <v>1.0130482105161074E-2</v>
      </c>
      <c r="R158" s="640">
        <v>9.881520024149484E-3</v>
      </c>
      <c r="S158" s="642">
        <v>1.0125798218580881E-2</v>
      </c>
      <c r="T158" s="643">
        <v>1.1682777613204409E-2</v>
      </c>
      <c r="U158" s="613"/>
      <c r="V158" s="644">
        <v>1.3922090678600198E-2</v>
      </c>
      <c r="W158" s="640">
        <v>1.3460214784691497E-2</v>
      </c>
      <c r="X158" s="642">
        <v>1.5975676999744341E-2</v>
      </c>
    </row>
    <row r="159" spans="1:24" ht="16.2" thickBot="1" x14ac:dyDescent="0.35">
      <c r="A159" s="645" t="s">
        <v>78</v>
      </c>
      <c r="B159" s="646"/>
      <c r="C159" s="647">
        <v>150898.20551847087</v>
      </c>
      <c r="D159" s="647">
        <v>155220.74177357188</v>
      </c>
      <c r="E159" s="647">
        <v>163692.55349928318</v>
      </c>
      <c r="F159" s="648">
        <v>197524.59988352752</v>
      </c>
      <c r="G159" s="613"/>
      <c r="H159" s="649">
        <v>237025.71718710993</v>
      </c>
      <c r="I159" s="647">
        <v>247433.20080228549</v>
      </c>
      <c r="J159" s="648">
        <v>311626.07424584788</v>
      </c>
      <c r="K159" s="638"/>
      <c r="L159" s="650">
        <v>5.4579121507289052E-2</v>
      </c>
      <c r="M159" s="651">
        <v>3.7133961549116412E-2</v>
      </c>
      <c r="N159" s="651">
        <v>4.6085919596530411E-2</v>
      </c>
      <c r="O159" s="652">
        <v>9.5475122759832498E-2</v>
      </c>
      <c r="P159" s="613"/>
      <c r="Q159" s="651">
        <v>1.023301664322953E-2</v>
      </c>
      <c r="R159" s="651">
        <v>9.9728652057634211E-3</v>
      </c>
      <c r="S159" s="652">
        <v>1.0228195477071399E-2</v>
      </c>
      <c r="T159" s="653">
        <v>1.1799580566173942E-2</v>
      </c>
      <c r="U159" s="613"/>
      <c r="V159" s="650">
        <v>1.3977660603990989E-2</v>
      </c>
      <c r="W159" s="651">
        <v>1.3523909840239583E-2</v>
      </c>
      <c r="X159" s="652">
        <v>1.6039198852734696E-2</v>
      </c>
    </row>
    <row r="160" spans="1:24" x14ac:dyDescent="0.25">
      <c r="A160" s="654" t="s">
        <v>166</v>
      </c>
      <c r="B160" s="603"/>
      <c r="C160" s="603"/>
      <c r="D160" s="603"/>
      <c r="E160" s="603"/>
      <c r="F160" s="603"/>
      <c r="G160" s="603"/>
      <c r="H160" s="603"/>
      <c r="I160" s="603"/>
      <c r="J160" s="603"/>
      <c r="K160" s="603"/>
      <c r="L160" s="603"/>
      <c r="M160" s="603"/>
      <c r="N160" s="603"/>
      <c r="O160" s="603"/>
      <c r="P160" s="603"/>
      <c r="Q160" s="603"/>
      <c r="R160" s="603"/>
      <c r="S160" s="603"/>
      <c r="T160" s="603"/>
      <c r="U160" s="603"/>
      <c r="V160" s="603"/>
      <c r="W160" s="603"/>
      <c r="X160" s="603"/>
    </row>
    <row r="161" spans="1:24" x14ac:dyDescent="0.25">
      <c r="A161" s="603"/>
      <c r="B161" s="603"/>
      <c r="C161" s="603"/>
      <c r="D161" s="603"/>
      <c r="E161" s="603"/>
      <c r="F161" s="603"/>
      <c r="G161" s="603"/>
      <c r="H161" s="603"/>
      <c r="I161" s="603"/>
      <c r="J161" s="603"/>
      <c r="K161" s="603"/>
      <c r="L161" s="603"/>
      <c r="M161" s="603"/>
      <c r="N161" s="603"/>
      <c r="O161" s="603"/>
      <c r="P161" s="603"/>
      <c r="Q161" s="603"/>
      <c r="R161" s="603"/>
      <c r="S161" s="603"/>
      <c r="T161" s="603"/>
      <c r="U161" s="603"/>
      <c r="V161" s="603"/>
      <c r="W161" s="603"/>
      <c r="X161" s="603"/>
    </row>
    <row r="162" spans="1:24" ht="15.6" thickBot="1" x14ac:dyDescent="0.3">
      <c r="A162" s="603"/>
      <c r="B162" s="603"/>
      <c r="C162" s="603"/>
      <c r="D162" s="603"/>
      <c r="E162" s="603"/>
      <c r="F162" s="603"/>
      <c r="G162" s="603"/>
      <c r="H162" s="603"/>
      <c r="I162" s="603"/>
      <c r="J162" s="603"/>
      <c r="K162" s="603"/>
      <c r="L162" s="603"/>
      <c r="M162" s="603"/>
      <c r="N162" s="603"/>
      <c r="O162" s="603"/>
      <c r="P162" s="603"/>
      <c r="Q162" s="603"/>
      <c r="R162" s="603"/>
      <c r="S162" s="603"/>
      <c r="T162" s="603"/>
      <c r="U162" s="603"/>
      <c r="V162" s="603"/>
      <c r="W162" s="603"/>
      <c r="X162" s="603"/>
    </row>
    <row r="163" spans="1:24" ht="53.4" customHeight="1" thickBot="1" x14ac:dyDescent="0.3">
      <c r="A163" s="744" t="s">
        <v>228</v>
      </c>
      <c r="B163" s="745"/>
      <c r="C163" s="745"/>
      <c r="D163" s="745"/>
      <c r="E163" s="745"/>
      <c r="F163" s="745"/>
      <c r="G163" s="745"/>
      <c r="H163" s="745"/>
      <c r="I163" s="745"/>
      <c r="J163" s="745"/>
      <c r="K163" s="745"/>
      <c r="L163" s="745"/>
      <c r="M163" s="745"/>
      <c r="N163" s="745"/>
      <c r="O163" s="745"/>
      <c r="P163" s="745"/>
      <c r="Q163" s="745"/>
      <c r="R163" s="745"/>
      <c r="S163" s="745"/>
      <c r="T163" s="745"/>
      <c r="U163" s="745"/>
      <c r="V163" s="745"/>
      <c r="W163" s="745"/>
      <c r="X163" s="746"/>
    </row>
    <row r="164" spans="1:24" ht="32.4" customHeight="1" thickBot="1" x14ac:dyDescent="0.3">
      <c r="A164" s="793"/>
      <c r="B164" s="794"/>
      <c r="C164" s="800" t="s">
        <v>161</v>
      </c>
      <c r="D164" s="801"/>
      <c r="E164" s="801"/>
      <c r="F164" s="802"/>
      <c r="G164" s="603"/>
      <c r="H164" s="797" t="s">
        <v>161</v>
      </c>
      <c r="I164" s="798"/>
      <c r="J164" s="799"/>
      <c r="K164" s="603"/>
      <c r="L164" s="797" t="s">
        <v>162</v>
      </c>
      <c r="M164" s="798"/>
      <c r="N164" s="798"/>
      <c r="O164" s="799"/>
      <c r="P164" s="603"/>
      <c r="Q164" s="789" t="s">
        <v>163</v>
      </c>
      <c r="R164" s="790"/>
      <c r="S164" s="790"/>
      <c r="T164" s="790"/>
      <c r="U164" s="791"/>
      <c r="V164" s="790"/>
      <c r="W164" s="790"/>
      <c r="X164" s="792"/>
    </row>
    <row r="165" spans="1:24" ht="39.6" customHeight="1" thickBot="1" x14ac:dyDescent="0.3">
      <c r="A165" s="795"/>
      <c r="B165" s="796"/>
      <c r="C165" s="396">
        <v>2020</v>
      </c>
      <c r="D165" s="396">
        <v>2021</v>
      </c>
      <c r="E165" s="396">
        <v>2022</v>
      </c>
      <c r="F165" s="396">
        <v>2025</v>
      </c>
      <c r="G165" s="603"/>
      <c r="H165" s="396" t="s">
        <v>3</v>
      </c>
      <c r="I165" s="396" t="s">
        <v>4</v>
      </c>
      <c r="J165" s="396" t="s">
        <v>5</v>
      </c>
      <c r="K165" s="607"/>
      <c r="L165" s="397" t="s">
        <v>137</v>
      </c>
      <c r="M165" s="398" t="s">
        <v>7</v>
      </c>
      <c r="N165" s="398" t="s">
        <v>8</v>
      </c>
      <c r="O165" s="312" t="s">
        <v>9</v>
      </c>
      <c r="P165" s="607"/>
      <c r="Q165" s="401">
        <v>2020</v>
      </c>
      <c r="R165" s="402">
        <v>2021</v>
      </c>
      <c r="S165" s="402">
        <v>2022</v>
      </c>
      <c r="T165" s="400">
        <v>2025</v>
      </c>
      <c r="U165" s="607"/>
      <c r="V165" s="310" t="s">
        <v>3</v>
      </c>
      <c r="W165" s="307" t="s">
        <v>164</v>
      </c>
      <c r="X165" s="308" t="s">
        <v>165</v>
      </c>
    </row>
    <row r="166" spans="1:24" ht="28.2" thickBot="1" x14ac:dyDescent="0.3">
      <c r="A166" s="396" t="s">
        <v>10</v>
      </c>
      <c r="B166" s="665" t="s">
        <v>11</v>
      </c>
      <c r="C166" s="325" t="s">
        <v>138</v>
      </c>
      <c r="D166" s="325" t="s">
        <v>138</v>
      </c>
      <c r="E166" s="325" t="s">
        <v>138</v>
      </c>
      <c r="F166" s="325" t="s">
        <v>138</v>
      </c>
      <c r="G166" s="603"/>
      <c r="H166" s="396" t="s">
        <v>138</v>
      </c>
      <c r="I166" s="396" t="s">
        <v>138</v>
      </c>
      <c r="J166" s="396" t="s">
        <v>138</v>
      </c>
      <c r="K166" s="607"/>
      <c r="L166" s="397" t="s">
        <v>13</v>
      </c>
      <c r="M166" s="398" t="s">
        <v>13</v>
      </c>
      <c r="N166" s="291" t="s">
        <v>13</v>
      </c>
      <c r="O166" s="312" t="s">
        <v>13</v>
      </c>
      <c r="P166" s="607"/>
      <c r="Q166" s="468" t="s">
        <v>13</v>
      </c>
      <c r="R166" s="466" t="s">
        <v>13</v>
      </c>
      <c r="S166" s="466" t="s">
        <v>13</v>
      </c>
      <c r="T166" s="467" t="s">
        <v>13</v>
      </c>
      <c r="U166" s="607"/>
      <c r="V166" s="403" t="s">
        <v>13</v>
      </c>
      <c r="W166" s="404" t="s">
        <v>13</v>
      </c>
      <c r="X166" s="399" t="s">
        <v>13</v>
      </c>
    </row>
    <row r="167" spans="1:24" x14ac:dyDescent="0.25">
      <c r="A167" s="608" t="s">
        <v>14</v>
      </c>
      <c r="B167" s="654" t="s">
        <v>15</v>
      </c>
      <c r="C167" s="627">
        <v>3066.755794237039</v>
      </c>
      <c r="D167" s="611">
        <v>3278.6805232668071</v>
      </c>
      <c r="E167" s="610">
        <v>3514.4307610720211</v>
      </c>
      <c r="F167" s="628">
        <v>4491.5033560522934</v>
      </c>
      <c r="G167" s="613"/>
      <c r="H167" s="655">
        <v>4827.949928620983</v>
      </c>
      <c r="I167" s="656">
        <v>5421.4801544441625</v>
      </c>
      <c r="J167" s="657">
        <v>6641.5093986563088</v>
      </c>
      <c r="K167" s="613"/>
      <c r="L167" s="617">
        <v>7.1903998005367509E-2</v>
      </c>
      <c r="M167" s="618">
        <v>1.4551753366474296E-2</v>
      </c>
      <c r="N167" s="619">
        <v>3.8353494359510298E-2</v>
      </c>
      <c r="O167" s="620">
        <v>8.1371732143841191E-2</v>
      </c>
      <c r="P167" s="613"/>
      <c r="Q167" s="661">
        <v>9.6428808393765903E-3</v>
      </c>
      <c r="R167" s="619">
        <v>9.8653027122781959E-3</v>
      </c>
      <c r="S167" s="620">
        <v>1.0177726100889503E-2</v>
      </c>
      <c r="T167" s="623">
        <v>1.224513265610841E-2</v>
      </c>
      <c r="U167" s="613"/>
      <c r="V167" s="658">
        <v>1.2964169647630431E-2</v>
      </c>
      <c r="W167" s="659">
        <v>1.3563002942657216E-2</v>
      </c>
      <c r="X167" s="660">
        <v>1.5517655679931713E-2</v>
      </c>
    </row>
    <row r="168" spans="1:24" x14ac:dyDescent="0.25">
      <c r="A168" s="608" t="s">
        <v>16</v>
      </c>
      <c r="B168" s="654" t="s">
        <v>17</v>
      </c>
      <c r="C168" s="627">
        <v>4506.6440160418651</v>
      </c>
      <c r="D168" s="611">
        <v>4854.7405009968716</v>
      </c>
      <c r="E168" s="610">
        <v>5371.9189714233335</v>
      </c>
      <c r="F168" s="628">
        <v>7365.4477354040973</v>
      </c>
      <c r="G168" s="613"/>
      <c r="H168" s="655">
        <v>8217.4085321403782</v>
      </c>
      <c r="I168" s="656">
        <v>11039.759855927148</v>
      </c>
      <c r="J168" s="657">
        <v>12904.543029356828</v>
      </c>
      <c r="K168" s="613"/>
      <c r="L168" s="617">
        <v>0.10653061071343872</v>
      </c>
      <c r="M168" s="621">
        <v>2.2132377264866276E-2</v>
      </c>
      <c r="N168" s="619">
        <v>8.430658401308766E-2</v>
      </c>
      <c r="O168" s="622">
        <v>0.11868726869626101</v>
      </c>
      <c r="P168" s="613"/>
      <c r="Q168" s="617">
        <v>1.1681751060127615E-2</v>
      </c>
      <c r="R168" s="619">
        <v>1.1849395545194076E-2</v>
      </c>
      <c r="S168" s="622">
        <v>1.2829470537386204E-2</v>
      </c>
      <c r="T168" s="623">
        <v>1.706912981915306E-2</v>
      </c>
      <c r="U168" s="613"/>
      <c r="V168" s="624">
        <v>1.8880260840613658E-2</v>
      </c>
      <c r="W168" s="625">
        <v>2.3806686326064402E-2</v>
      </c>
      <c r="X168" s="626">
        <v>2.5934420678020587E-2</v>
      </c>
    </row>
    <row r="169" spans="1:24" x14ac:dyDescent="0.25">
      <c r="A169" s="608" t="s">
        <v>18</v>
      </c>
      <c r="B169" s="654" t="s">
        <v>19</v>
      </c>
      <c r="C169" s="627">
        <v>813.89221519804664</v>
      </c>
      <c r="D169" s="611">
        <v>896.79257655102231</v>
      </c>
      <c r="E169" s="610">
        <v>978.78576327171174</v>
      </c>
      <c r="F169" s="628">
        <v>1240.7805188298864</v>
      </c>
      <c r="G169" s="613"/>
      <c r="H169" s="655">
        <v>1726.8604394303641</v>
      </c>
      <c r="I169" s="656">
        <v>2180.3979203888534</v>
      </c>
      <c r="J169" s="657">
        <v>2370.392523554623</v>
      </c>
      <c r="K169" s="613"/>
      <c r="L169" s="617">
        <v>9.1429377165483716E-2</v>
      </c>
      <c r="M169" s="621">
        <v>6.8347295286401932E-2</v>
      </c>
      <c r="N169" s="619">
        <v>0.11935581206276558</v>
      </c>
      <c r="O169" s="622">
        <v>0.13821698092942225</v>
      </c>
      <c r="P169" s="613"/>
      <c r="Q169" s="617">
        <v>1.7737071915516517E-2</v>
      </c>
      <c r="R169" s="619">
        <v>1.8755960870267971E-2</v>
      </c>
      <c r="S169" s="622">
        <v>1.9913236080522138E-2</v>
      </c>
      <c r="T169" s="623">
        <v>2.2946706234432047E-2</v>
      </c>
      <c r="U169" s="613"/>
      <c r="V169" s="624">
        <v>3.0972195106328537E-2</v>
      </c>
      <c r="W169" s="625">
        <v>3.3820383465643138E-2</v>
      </c>
      <c r="X169" s="626">
        <v>3.4726249874641749E-2</v>
      </c>
    </row>
    <row r="170" spans="1:24" x14ac:dyDescent="0.25">
      <c r="A170" s="608" t="s">
        <v>20</v>
      </c>
      <c r="B170" s="654" t="s">
        <v>21</v>
      </c>
      <c r="C170" s="627">
        <v>363.61920903184108</v>
      </c>
      <c r="D170" s="611">
        <v>373.14347741570128</v>
      </c>
      <c r="E170" s="610">
        <v>385.39696872467357</v>
      </c>
      <c r="F170" s="628">
        <v>446.1135069654058</v>
      </c>
      <c r="G170" s="613"/>
      <c r="H170" s="655">
        <v>604.76485728896273</v>
      </c>
      <c r="I170" s="656">
        <v>853.07368553203287</v>
      </c>
      <c r="J170" s="657">
        <v>970.27733031913999</v>
      </c>
      <c r="K170" s="613"/>
      <c r="L170" s="617">
        <v>3.2838551524032811E-2</v>
      </c>
      <c r="M170" s="621">
        <v>6.2742955265298495E-2</v>
      </c>
      <c r="N170" s="619">
        <v>0.13843498794269826</v>
      </c>
      <c r="O170" s="622">
        <v>0.16812710787828289</v>
      </c>
      <c r="P170" s="613"/>
      <c r="Q170" s="617">
        <v>7.826801374998792E-3</v>
      </c>
      <c r="R170" s="619">
        <v>7.2883925387242999E-3</v>
      </c>
      <c r="S170" s="622">
        <v>7.2312514818775927E-3</v>
      </c>
      <c r="T170" s="623">
        <v>7.6601781376221039E-3</v>
      </c>
      <c r="U170" s="613"/>
      <c r="V170" s="624">
        <v>1.0002232548253711E-2</v>
      </c>
      <c r="W170" s="625">
        <v>1.2795132410069824E-2</v>
      </c>
      <c r="X170" s="626">
        <v>1.3535691757804169E-2</v>
      </c>
    </row>
    <row r="171" spans="1:24" x14ac:dyDescent="0.25">
      <c r="A171" s="608" t="s">
        <v>22</v>
      </c>
      <c r="B171" s="654" t="s">
        <v>23</v>
      </c>
      <c r="C171" s="627">
        <v>489.26016340755803</v>
      </c>
      <c r="D171" s="611">
        <v>531.88350414972194</v>
      </c>
      <c r="E171" s="610">
        <v>575.89815381122753</v>
      </c>
      <c r="F171" s="628">
        <v>784.75994266517603</v>
      </c>
      <c r="G171" s="613"/>
      <c r="H171" s="655">
        <v>905.52259183307876</v>
      </c>
      <c r="I171" s="656">
        <v>1180.8153864724209</v>
      </c>
      <c r="J171" s="657">
        <v>1300.0429347302886</v>
      </c>
      <c r="K171" s="613"/>
      <c r="L171" s="617">
        <v>8.275242476614908E-2</v>
      </c>
      <c r="M171" s="621">
        <v>2.9040559210432804E-2</v>
      </c>
      <c r="N171" s="619">
        <v>8.5148152510662767E-2</v>
      </c>
      <c r="O171" s="622">
        <v>0.10622679497422816</v>
      </c>
      <c r="P171" s="613"/>
      <c r="Q171" s="617">
        <v>2.4182324594309326E-2</v>
      </c>
      <c r="R171" s="619">
        <v>2.4915450280679246E-2</v>
      </c>
      <c r="S171" s="622">
        <v>2.6411012105993382E-2</v>
      </c>
      <c r="T171" s="623">
        <v>3.2856502809779524E-2</v>
      </c>
      <c r="U171" s="613"/>
      <c r="V171" s="624">
        <v>3.6548969784134369E-2</v>
      </c>
      <c r="W171" s="625">
        <v>4.1621688158562965E-2</v>
      </c>
      <c r="X171" s="626">
        <v>4.4815082810302095E-2</v>
      </c>
    </row>
    <row r="172" spans="1:24" x14ac:dyDescent="0.25">
      <c r="A172" s="608" t="s">
        <v>24</v>
      </c>
      <c r="B172" s="654" t="s">
        <v>25</v>
      </c>
      <c r="C172" s="627">
        <v>1276.1823107000737</v>
      </c>
      <c r="D172" s="611">
        <v>1378.5462800201171</v>
      </c>
      <c r="E172" s="610">
        <v>1475.842495738955</v>
      </c>
      <c r="F172" s="628">
        <v>1907.2577999988107</v>
      </c>
      <c r="G172" s="613"/>
      <c r="H172" s="655">
        <v>2045.6164705269284</v>
      </c>
      <c r="I172" s="656">
        <v>2294.9220669795063</v>
      </c>
      <c r="J172" s="657">
        <v>3094.50550199894</v>
      </c>
      <c r="K172" s="613"/>
      <c r="L172" s="617">
        <v>7.0578853339198666E-2</v>
      </c>
      <c r="M172" s="621">
        <v>1.4105089746457411E-2</v>
      </c>
      <c r="N172" s="619">
        <v>3.7699741282789079E-2</v>
      </c>
      <c r="O172" s="622">
        <v>0.10163156666585671</v>
      </c>
      <c r="P172" s="613"/>
      <c r="Q172" s="617">
        <v>7.0579770837779872E-3</v>
      </c>
      <c r="R172" s="619">
        <v>7.3805470396755227E-3</v>
      </c>
      <c r="S172" s="622">
        <v>7.7162671745623426E-3</v>
      </c>
      <c r="T172" s="623">
        <v>9.3206390589086717E-3</v>
      </c>
      <c r="U172" s="613"/>
      <c r="V172" s="624">
        <v>9.4833975929860745E-3</v>
      </c>
      <c r="W172" s="625">
        <v>9.7165608164136302E-3</v>
      </c>
      <c r="X172" s="626">
        <v>1.232850757364237E-2</v>
      </c>
    </row>
    <row r="173" spans="1:24" x14ac:dyDescent="0.25">
      <c r="A173" s="608" t="s">
        <v>26</v>
      </c>
      <c r="B173" s="654" t="s">
        <v>27</v>
      </c>
      <c r="C173" s="627">
        <v>3085.6914812547543</v>
      </c>
      <c r="D173" s="611">
        <v>3259.6962422455131</v>
      </c>
      <c r="E173" s="610">
        <v>3702.2809032755558</v>
      </c>
      <c r="F173" s="628">
        <v>4732.3473122627292</v>
      </c>
      <c r="G173" s="613"/>
      <c r="H173" s="655">
        <v>4982.5799500102639</v>
      </c>
      <c r="I173" s="656">
        <v>6144.570266438569</v>
      </c>
      <c r="J173" s="657">
        <v>7161.6486296230287</v>
      </c>
      <c r="K173" s="613"/>
      <c r="L173" s="617">
        <v>0.13577481708085748</v>
      </c>
      <c r="M173" s="621">
        <v>1.0358578276670638E-2</v>
      </c>
      <c r="N173" s="619">
        <v>5.3617513333123146E-2</v>
      </c>
      <c r="O173" s="622">
        <v>8.6393803401163316E-2</v>
      </c>
      <c r="P173" s="613"/>
      <c r="Q173" s="617">
        <v>1.1078244080071051E-2</v>
      </c>
      <c r="R173" s="619">
        <v>1.1177608084228985E-2</v>
      </c>
      <c r="S173" s="622">
        <v>1.2325481337152123E-2</v>
      </c>
      <c r="T173" s="623">
        <v>1.5022252707788841E-2</v>
      </c>
      <c r="U173" s="613"/>
      <c r="V173" s="624">
        <v>1.5713076857533679E-2</v>
      </c>
      <c r="W173" s="625">
        <v>1.7698679818837111E-2</v>
      </c>
      <c r="X173" s="626">
        <v>1.9315256373888912E-2</v>
      </c>
    </row>
    <row r="174" spans="1:24" x14ac:dyDescent="0.25">
      <c r="A174" s="608" t="s">
        <v>28</v>
      </c>
      <c r="B174" s="654" t="s">
        <v>29</v>
      </c>
      <c r="C174" s="627">
        <v>583.65465097196693</v>
      </c>
      <c r="D174" s="611">
        <v>627.65750469720729</v>
      </c>
      <c r="E174" s="610">
        <v>715.12083140500272</v>
      </c>
      <c r="F174" s="628">
        <v>948.68382024699793</v>
      </c>
      <c r="G174" s="613"/>
      <c r="H174" s="655">
        <v>948.96393897963299</v>
      </c>
      <c r="I174" s="656">
        <v>1283.9810776802415</v>
      </c>
      <c r="J174" s="657">
        <v>1301.9387337269739</v>
      </c>
      <c r="K174" s="613"/>
      <c r="L174" s="617">
        <v>0.13934881054276449</v>
      </c>
      <c r="M174" s="621">
        <v>5.9047207963791593E-5</v>
      </c>
      <c r="N174" s="619">
        <v>6.2398443975146156E-2</v>
      </c>
      <c r="O174" s="622">
        <v>6.5353681048305523E-2</v>
      </c>
      <c r="P174" s="613"/>
      <c r="Q174" s="617">
        <v>2.919569633877531E-2</v>
      </c>
      <c r="R174" s="619">
        <v>2.8990596851586812E-2</v>
      </c>
      <c r="S174" s="622">
        <v>3.2351030401351857E-2</v>
      </c>
      <c r="T174" s="623">
        <v>3.9126671282579586E-2</v>
      </c>
      <c r="U174" s="613"/>
      <c r="V174" s="624">
        <v>3.6937063164661561E-2</v>
      </c>
      <c r="W174" s="625">
        <v>4.2728290400804524E-2</v>
      </c>
      <c r="X174" s="626">
        <v>4.1074544165426941E-2</v>
      </c>
    </row>
    <row r="175" spans="1:24" x14ac:dyDescent="0.25">
      <c r="A175" s="608" t="s">
        <v>30</v>
      </c>
      <c r="B175" s="654" t="s">
        <v>31</v>
      </c>
      <c r="C175" s="627">
        <v>2246.7496925814557</v>
      </c>
      <c r="D175" s="611">
        <v>2422.6442072596292</v>
      </c>
      <c r="E175" s="610">
        <v>2623.7019652201166</v>
      </c>
      <c r="F175" s="628">
        <v>3421.9841210247687</v>
      </c>
      <c r="G175" s="613"/>
      <c r="H175" s="655">
        <v>4899.8461492574397</v>
      </c>
      <c r="I175" s="656">
        <v>5303.7574485524374</v>
      </c>
      <c r="J175" s="657">
        <v>6063.8171858525702</v>
      </c>
      <c r="K175" s="613"/>
      <c r="L175" s="617">
        <v>8.2991038204455858E-2</v>
      </c>
      <c r="M175" s="621">
        <v>7.4436839697636703E-2</v>
      </c>
      <c r="N175" s="619">
        <v>9.159398256484641E-2</v>
      </c>
      <c r="O175" s="622">
        <v>0.12122719250043557</v>
      </c>
      <c r="P175" s="613"/>
      <c r="Q175" s="617">
        <v>1.1256843786391087E-2</v>
      </c>
      <c r="R175" s="619">
        <v>1.1727656479697283E-2</v>
      </c>
      <c r="S175" s="622">
        <v>1.2476372167635141E-2</v>
      </c>
      <c r="T175" s="623">
        <v>1.56508593180078E-2</v>
      </c>
      <c r="U175" s="613"/>
      <c r="V175" s="624">
        <v>2.230687015413348E-2</v>
      </c>
      <c r="W175" s="625">
        <v>2.2386329788035682E-2</v>
      </c>
      <c r="X175" s="626">
        <v>2.4430884658788791E-2</v>
      </c>
    </row>
    <row r="176" spans="1:24" x14ac:dyDescent="0.25">
      <c r="A176" s="608" t="s">
        <v>32</v>
      </c>
      <c r="B176" s="654" t="s">
        <v>33</v>
      </c>
      <c r="C176" s="627">
        <v>15760.877393542845</v>
      </c>
      <c r="D176" s="611">
        <v>15984.458661418263</v>
      </c>
      <c r="E176" s="610">
        <v>17662.198395797615</v>
      </c>
      <c r="F176" s="628">
        <v>24670.029792555135</v>
      </c>
      <c r="G176" s="613"/>
      <c r="H176" s="655">
        <v>35620.694933870414</v>
      </c>
      <c r="I176" s="656">
        <v>41542.835086915511</v>
      </c>
      <c r="J176" s="657">
        <v>48777.596677808906</v>
      </c>
      <c r="K176" s="613"/>
      <c r="L176" s="617">
        <v>0.10496068524540769</v>
      </c>
      <c r="M176" s="621">
        <v>7.6233590615051527E-2</v>
      </c>
      <c r="N176" s="619">
        <v>0.10985256868696469</v>
      </c>
      <c r="O176" s="622">
        <v>0.1460673623309654</v>
      </c>
      <c r="P176" s="613"/>
      <c r="Q176" s="617">
        <v>7.6642753786182616E-3</v>
      </c>
      <c r="R176" s="619">
        <v>7.264485564995476E-3</v>
      </c>
      <c r="S176" s="622">
        <v>7.8235584287064085E-3</v>
      </c>
      <c r="T176" s="623">
        <v>1.052407154143074E-2</v>
      </c>
      <c r="U176" s="613"/>
      <c r="V176" s="624">
        <v>1.502047829883418E-2</v>
      </c>
      <c r="W176" s="625">
        <v>1.6394378669258209E-2</v>
      </c>
      <c r="X176" s="626">
        <v>1.8240156179464707E-2</v>
      </c>
    </row>
    <row r="177" spans="1:24" x14ac:dyDescent="0.25">
      <c r="A177" s="608" t="s">
        <v>34</v>
      </c>
      <c r="B177" s="654" t="s">
        <v>35</v>
      </c>
      <c r="C177" s="627">
        <v>41294.308843842009</v>
      </c>
      <c r="D177" s="611">
        <v>42275.014085597679</v>
      </c>
      <c r="E177" s="610">
        <v>48822.892774968808</v>
      </c>
      <c r="F177" s="628">
        <v>63772.49398660833</v>
      </c>
      <c r="G177" s="613"/>
      <c r="H177" s="655">
        <v>64863.316854821685</v>
      </c>
      <c r="I177" s="656">
        <v>77221.890121174685</v>
      </c>
      <c r="J177" s="657">
        <v>90281.258767193794</v>
      </c>
      <c r="K177" s="613"/>
      <c r="L177" s="617">
        <v>0.15488767611320253</v>
      </c>
      <c r="M177" s="621">
        <v>3.3978134454080156E-3</v>
      </c>
      <c r="N177" s="619">
        <v>3.9014013792631141E-2</v>
      </c>
      <c r="O177" s="622">
        <v>7.1995200212595867E-2</v>
      </c>
      <c r="P177" s="613"/>
      <c r="Q177" s="617">
        <v>1.4538077715219708E-2</v>
      </c>
      <c r="R177" s="619">
        <v>1.4463892013645537E-2</v>
      </c>
      <c r="S177" s="622">
        <v>1.6522423971504854E-2</v>
      </c>
      <c r="T177" s="623">
        <v>2.101244175819595E-2</v>
      </c>
      <c r="U177" s="613"/>
      <c r="V177" s="624">
        <v>2.1253543064725794E-2</v>
      </c>
      <c r="W177" s="625">
        <v>2.3405646210128913E-2</v>
      </c>
      <c r="X177" s="626">
        <v>2.6338097025909508E-2</v>
      </c>
    </row>
    <row r="178" spans="1:24" x14ac:dyDescent="0.25">
      <c r="A178" s="608" t="s">
        <v>36</v>
      </c>
      <c r="B178" s="654" t="s">
        <v>37</v>
      </c>
      <c r="C178" s="627">
        <v>1250.8107645722075</v>
      </c>
      <c r="D178" s="611">
        <v>1341.6757581925735</v>
      </c>
      <c r="E178" s="610">
        <v>1397.3935073052583</v>
      </c>
      <c r="F178" s="628">
        <v>1587.6978857126951</v>
      </c>
      <c r="G178" s="613"/>
      <c r="H178" s="655">
        <v>1635.7375302087573</v>
      </c>
      <c r="I178" s="656">
        <v>1871.789433136415</v>
      </c>
      <c r="J178" s="657">
        <v>2271.4925552224622</v>
      </c>
      <c r="K178" s="613"/>
      <c r="L178" s="617">
        <v>4.1528475693519473E-2</v>
      </c>
      <c r="M178" s="621">
        <v>5.9795455380069473E-3</v>
      </c>
      <c r="N178" s="619">
        <v>3.3469882656780081E-2</v>
      </c>
      <c r="O178" s="622">
        <v>7.4258231781864747E-2</v>
      </c>
      <c r="P178" s="613"/>
      <c r="Q178" s="617">
        <v>6.9712116064038791E-3</v>
      </c>
      <c r="R178" s="619">
        <v>6.9045562448581104E-3</v>
      </c>
      <c r="S178" s="622">
        <v>6.9147037894684987E-3</v>
      </c>
      <c r="T178" s="623">
        <v>7.4032877855973907E-3</v>
      </c>
      <c r="U178" s="613"/>
      <c r="V178" s="624">
        <v>7.508076863963549E-3</v>
      </c>
      <c r="W178" s="625">
        <v>7.9745103594772472E-3</v>
      </c>
      <c r="X178" s="626">
        <v>9.2540551749321805E-3</v>
      </c>
    </row>
    <row r="179" spans="1:24" x14ac:dyDescent="0.25">
      <c r="A179" s="608" t="s">
        <v>38</v>
      </c>
      <c r="B179" s="654" t="s">
        <v>39</v>
      </c>
      <c r="C179" s="627">
        <v>976.06608462106897</v>
      </c>
      <c r="D179" s="611">
        <v>1052.4843591791498</v>
      </c>
      <c r="E179" s="610">
        <v>1089.7326811457351</v>
      </c>
      <c r="F179" s="628">
        <v>1336.9552767684479</v>
      </c>
      <c r="G179" s="613"/>
      <c r="H179" s="655">
        <v>1914.0250132897283</v>
      </c>
      <c r="I179" s="656">
        <v>2630.1438801252566</v>
      </c>
      <c r="J179" s="657">
        <v>2913.0653619289387</v>
      </c>
      <c r="K179" s="613"/>
      <c r="L179" s="617">
        <v>3.5390855590135217E-2</v>
      </c>
      <c r="M179" s="621">
        <v>7.4400361703262918E-2</v>
      </c>
      <c r="N179" s="619">
        <v>0.14491310233386745</v>
      </c>
      <c r="O179" s="622">
        <v>0.16854830529937259</v>
      </c>
      <c r="P179" s="613"/>
      <c r="Q179" s="617">
        <v>8.0095074581290216E-3</v>
      </c>
      <c r="R179" s="619">
        <v>8.0640417438863892E-3</v>
      </c>
      <c r="S179" s="622">
        <v>7.9746275842570123E-3</v>
      </c>
      <c r="T179" s="623">
        <v>9.0324908969632318E-3</v>
      </c>
      <c r="U179" s="613"/>
      <c r="V179" s="624">
        <v>1.2621255702780118E-2</v>
      </c>
      <c r="W179" s="625">
        <v>1.4975862878767971E-2</v>
      </c>
      <c r="X179" s="626">
        <v>1.5657631368234871E-2</v>
      </c>
    </row>
    <row r="180" spans="1:24" x14ac:dyDescent="0.25">
      <c r="A180" s="608" t="s">
        <v>40</v>
      </c>
      <c r="B180" s="654" t="s">
        <v>41</v>
      </c>
      <c r="C180" s="627">
        <v>3030.6861775489042</v>
      </c>
      <c r="D180" s="611">
        <v>3259.6263886059814</v>
      </c>
      <c r="E180" s="610">
        <v>3549.0917381525069</v>
      </c>
      <c r="F180" s="628">
        <v>4669.6371080447998</v>
      </c>
      <c r="G180" s="613"/>
      <c r="H180" s="655">
        <v>6155.8198634596865</v>
      </c>
      <c r="I180" s="656">
        <v>8427.287644151751</v>
      </c>
      <c r="J180" s="657">
        <v>10272.710112979958</v>
      </c>
      <c r="K180" s="613"/>
      <c r="L180" s="617">
        <v>8.8803229277548912E-2</v>
      </c>
      <c r="M180" s="621">
        <v>5.6818857890872154E-2</v>
      </c>
      <c r="N180" s="619">
        <v>0.12533269592471519</v>
      </c>
      <c r="O180" s="622">
        <v>0.17079370924107584</v>
      </c>
      <c r="P180" s="613"/>
      <c r="Q180" s="617">
        <v>9.7444284961597846E-3</v>
      </c>
      <c r="R180" s="619">
        <v>9.2339468061927599E-3</v>
      </c>
      <c r="S180" s="622">
        <v>9.5479117773597192E-3</v>
      </c>
      <c r="T180" s="623">
        <v>1.1270749611549119E-2</v>
      </c>
      <c r="U180" s="613"/>
      <c r="V180" s="624">
        <v>1.4267036140897499E-2</v>
      </c>
      <c r="W180" s="625">
        <v>1.6951056407937169E-2</v>
      </c>
      <c r="X180" s="626">
        <v>1.9676243947706784E-2</v>
      </c>
    </row>
    <row r="181" spans="1:24" x14ac:dyDescent="0.25">
      <c r="A181" s="608" t="s">
        <v>42</v>
      </c>
      <c r="B181" s="654" t="s">
        <v>43</v>
      </c>
      <c r="C181" s="627">
        <v>14361.650170845833</v>
      </c>
      <c r="D181" s="611">
        <v>15357.884750076042</v>
      </c>
      <c r="E181" s="610">
        <v>16707.556539264249</v>
      </c>
      <c r="F181" s="628">
        <v>21136.448613206463</v>
      </c>
      <c r="G181" s="613"/>
      <c r="H181" s="655">
        <v>29107.587001649681</v>
      </c>
      <c r="I181" s="656">
        <v>35009.039840131867</v>
      </c>
      <c r="J181" s="657">
        <v>40558.944361827394</v>
      </c>
      <c r="K181" s="613"/>
      <c r="L181" s="617">
        <v>8.7881359389776925E-2</v>
      </c>
      <c r="M181" s="621">
        <v>6.6092375152014604E-2</v>
      </c>
      <c r="N181" s="619">
        <v>0.10618976631774557</v>
      </c>
      <c r="O181" s="622">
        <v>0.13922871990239072</v>
      </c>
      <c r="P181" s="613"/>
      <c r="Q181" s="617">
        <v>9.7543982343843583E-3</v>
      </c>
      <c r="R181" s="619">
        <v>9.7852142243294669E-3</v>
      </c>
      <c r="S181" s="622">
        <v>1.0335099176974488E-2</v>
      </c>
      <c r="T181" s="623">
        <v>1.2677783693073664E-2</v>
      </c>
      <c r="U181" s="613"/>
      <c r="V181" s="624">
        <v>1.7335154515596311E-2</v>
      </c>
      <c r="W181" s="625">
        <v>2.006832170674417E-2</v>
      </c>
      <c r="X181" s="626">
        <v>2.1701923791077216E-2</v>
      </c>
    </row>
    <row r="182" spans="1:24" x14ac:dyDescent="0.25">
      <c r="A182" s="608" t="s">
        <v>44</v>
      </c>
      <c r="B182" s="654" t="s">
        <v>45</v>
      </c>
      <c r="C182" s="627">
        <v>282.91556293338385</v>
      </c>
      <c r="D182" s="611">
        <v>312.43523849727865</v>
      </c>
      <c r="E182" s="610">
        <v>334.10569059564011</v>
      </c>
      <c r="F182" s="628">
        <v>419.20206774687466</v>
      </c>
      <c r="G182" s="613"/>
      <c r="H182" s="655">
        <v>588.41971677433514</v>
      </c>
      <c r="I182" s="656">
        <v>763.61642084533366</v>
      </c>
      <c r="J182" s="657">
        <v>810.20240848401397</v>
      </c>
      <c r="K182" s="613"/>
      <c r="L182" s="617">
        <v>6.9359820622635127E-2</v>
      </c>
      <c r="M182" s="621">
        <v>7.0169970015882654E-2</v>
      </c>
      <c r="N182" s="619">
        <v>0.12743202925958275</v>
      </c>
      <c r="O182" s="622">
        <v>0.14086438502796983</v>
      </c>
      <c r="P182" s="613"/>
      <c r="Q182" s="617">
        <v>1.2165886373992178E-2</v>
      </c>
      <c r="R182" s="619">
        <v>1.2856733382793846E-2</v>
      </c>
      <c r="S182" s="622">
        <v>1.3335086424847207E-2</v>
      </c>
      <c r="T182" s="623">
        <v>1.5331105757688975E-2</v>
      </c>
      <c r="U182" s="613"/>
      <c r="V182" s="624">
        <v>2.0741910910899559E-2</v>
      </c>
      <c r="W182" s="625">
        <v>2.3315899970304334E-2</v>
      </c>
      <c r="X182" s="626">
        <v>2.2914715441804533E-2</v>
      </c>
    </row>
    <row r="183" spans="1:24" x14ac:dyDescent="0.25">
      <c r="A183" s="608" t="s">
        <v>46</v>
      </c>
      <c r="B183" s="654" t="s">
        <v>47</v>
      </c>
      <c r="C183" s="627">
        <v>364.1878689586178</v>
      </c>
      <c r="D183" s="611">
        <v>393.98824836909461</v>
      </c>
      <c r="E183" s="610">
        <v>429.37131253600887</v>
      </c>
      <c r="F183" s="628">
        <v>536.64897371204427</v>
      </c>
      <c r="G183" s="613"/>
      <c r="H183" s="655">
        <v>787.67255701540273</v>
      </c>
      <c r="I183" s="656">
        <v>1048.4798201214239</v>
      </c>
      <c r="J183" s="657">
        <v>1160.9258705205507</v>
      </c>
      <c r="K183" s="613"/>
      <c r="L183" s="617">
        <v>8.9807410026521595E-2</v>
      </c>
      <c r="M183" s="621">
        <v>7.9769565656317765E-2</v>
      </c>
      <c r="N183" s="619">
        <v>0.14333620096617672</v>
      </c>
      <c r="O183" s="622">
        <v>0.16687097496050374</v>
      </c>
      <c r="P183" s="613"/>
      <c r="Q183" s="617">
        <v>9.5262480049977203E-3</v>
      </c>
      <c r="R183" s="619">
        <v>9.8150016592649068E-3</v>
      </c>
      <c r="S183" s="622">
        <v>1.0455974132638806E-2</v>
      </c>
      <c r="T183" s="623">
        <v>1.2085251199809645E-2</v>
      </c>
      <c r="U183" s="613"/>
      <c r="V183" s="624">
        <v>1.7371506410727652E-2</v>
      </c>
      <c r="W183" s="625">
        <v>2.0586994844730078E-2</v>
      </c>
      <c r="X183" s="626">
        <v>2.1344816767337304E-2</v>
      </c>
    </row>
    <row r="184" spans="1:24" x14ac:dyDescent="0.25">
      <c r="A184" s="608" t="s">
        <v>48</v>
      </c>
      <c r="B184" s="654" t="s">
        <v>49</v>
      </c>
      <c r="C184" s="627">
        <v>791.53979555829551</v>
      </c>
      <c r="D184" s="611">
        <v>842.57315208898865</v>
      </c>
      <c r="E184" s="610">
        <v>967.42386213303041</v>
      </c>
      <c r="F184" s="628">
        <v>1236.303259336378</v>
      </c>
      <c r="G184" s="613"/>
      <c r="H184" s="655">
        <v>1527.0917400867172</v>
      </c>
      <c r="I184" s="656">
        <v>2131.4925444892383</v>
      </c>
      <c r="J184" s="657">
        <v>2613.833033939577</v>
      </c>
      <c r="K184" s="613"/>
      <c r="L184" s="617">
        <v>0.14817788785994401</v>
      </c>
      <c r="M184" s="621">
        <v>4.3153027374748687E-2</v>
      </c>
      <c r="N184" s="619">
        <v>0.11509472338239535</v>
      </c>
      <c r="O184" s="622">
        <v>0.16153035941653626</v>
      </c>
      <c r="P184" s="613"/>
      <c r="Q184" s="617">
        <v>1.5382003024575144E-2</v>
      </c>
      <c r="R184" s="619">
        <v>1.531873370776124E-2</v>
      </c>
      <c r="S184" s="622">
        <v>1.7282557224814761E-2</v>
      </c>
      <c r="T184" s="623">
        <v>2.0510154697883861E-2</v>
      </c>
      <c r="U184" s="613"/>
      <c r="V184" s="624">
        <v>2.4222503583004002E-2</v>
      </c>
      <c r="W184" s="625">
        <v>2.9818269740381761E-2</v>
      </c>
      <c r="X184" s="626">
        <v>3.4714391096789143E-2</v>
      </c>
    </row>
    <row r="185" spans="1:24" x14ac:dyDescent="0.25">
      <c r="A185" s="608" t="s">
        <v>50</v>
      </c>
      <c r="B185" s="654" t="s">
        <v>51</v>
      </c>
      <c r="C185" s="627">
        <v>214.79027135781917</v>
      </c>
      <c r="D185" s="611">
        <v>223.02984906918479</v>
      </c>
      <c r="E185" s="610">
        <v>235.72788758616366</v>
      </c>
      <c r="F185" s="628">
        <v>290.42392631268899</v>
      </c>
      <c r="G185" s="613"/>
      <c r="H185" s="655">
        <v>428.51914579119887</v>
      </c>
      <c r="I185" s="656">
        <v>531.16082883210686</v>
      </c>
      <c r="J185" s="657">
        <v>681.75752833045692</v>
      </c>
      <c r="K185" s="613"/>
      <c r="L185" s="617">
        <v>5.6934255975037207E-2</v>
      </c>
      <c r="M185" s="621">
        <v>8.0905104099368685E-2</v>
      </c>
      <c r="N185" s="619">
        <v>0.12833673991639749</v>
      </c>
      <c r="O185" s="622">
        <v>0.18609509515791411</v>
      </c>
      <c r="P185" s="613"/>
      <c r="Q185" s="617">
        <v>2.1233360484368694E-2</v>
      </c>
      <c r="R185" s="619">
        <v>2.0227425897075692E-2</v>
      </c>
      <c r="S185" s="622">
        <v>2.0361008896015137E-2</v>
      </c>
      <c r="T185" s="623">
        <v>2.2517326152857415E-2</v>
      </c>
      <c r="U185" s="613"/>
      <c r="V185" s="624">
        <v>3.1241109502933694E-2</v>
      </c>
      <c r="W185" s="625">
        <v>3.248832413069927E-2</v>
      </c>
      <c r="X185" s="626">
        <v>4.0526702432823337E-2</v>
      </c>
    </row>
    <row r="186" spans="1:24" x14ac:dyDescent="0.25">
      <c r="A186" s="608" t="s">
        <v>52</v>
      </c>
      <c r="B186" s="654" t="s">
        <v>53</v>
      </c>
      <c r="C186" s="627">
        <v>11120.181977978942</v>
      </c>
      <c r="D186" s="611">
        <v>12128.831927378065</v>
      </c>
      <c r="E186" s="610">
        <v>13534.217687597904</v>
      </c>
      <c r="F186" s="628">
        <v>18049.702048850231</v>
      </c>
      <c r="G186" s="613"/>
      <c r="H186" s="655">
        <v>18255.061936958497</v>
      </c>
      <c r="I186" s="656">
        <v>26054.494449631453</v>
      </c>
      <c r="J186" s="657">
        <v>32064.460450801227</v>
      </c>
      <c r="K186" s="613"/>
      <c r="L186" s="617">
        <v>0.11587148446236628</v>
      </c>
      <c r="M186" s="621">
        <v>2.2652077802267634E-3</v>
      </c>
      <c r="N186" s="619">
        <v>7.6174067541529222E-2</v>
      </c>
      <c r="O186" s="622">
        <v>0.12178797383265949</v>
      </c>
      <c r="P186" s="613"/>
      <c r="Q186" s="617">
        <v>1.586296073836856E-2</v>
      </c>
      <c r="R186" s="619">
        <v>1.6477906485041452E-2</v>
      </c>
      <c r="S186" s="622">
        <v>1.7851675699315783E-2</v>
      </c>
      <c r="T186" s="623">
        <v>2.2817609229737346E-2</v>
      </c>
      <c r="U186" s="613"/>
      <c r="V186" s="624">
        <v>2.2903820825554519E-2</v>
      </c>
      <c r="W186" s="625">
        <v>3.0276386668217217E-2</v>
      </c>
      <c r="X186" s="626">
        <v>3.4462603407494997E-2</v>
      </c>
    </row>
    <row r="187" spans="1:24" x14ac:dyDescent="0.25">
      <c r="A187" s="608" t="s">
        <v>54</v>
      </c>
      <c r="B187" s="654" t="s">
        <v>55</v>
      </c>
      <c r="C187" s="627">
        <v>6058.1110388473317</v>
      </c>
      <c r="D187" s="611">
        <v>6237.3136615385074</v>
      </c>
      <c r="E187" s="610">
        <v>6536.4251546103269</v>
      </c>
      <c r="F187" s="628">
        <v>8315.3530481897287</v>
      </c>
      <c r="G187" s="613"/>
      <c r="H187" s="655">
        <v>11752.072446364717</v>
      </c>
      <c r="I187" s="656">
        <v>16675.326052873785</v>
      </c>
      <c r="J187" s="657">
        <v>19309.82667072364</v>
      </c>
      <c r="K187" s="613"/>
      <c r="L187" s="617">
        <v>4.7955178992560077E-2</v>
      </c>
      <c r="M187" s="621">
        <v>7.1634664478834376E-2</v>
      </c>
      <c r="N187" s="619">
        <v>0.1493140829434636</v>
      </c>
      <c r="O187" s="622">
        <v>0.18353072393178982</v>
      </c>
      <c r="P187" s="613"/>
      <c r="Q187" s="617">
        <v>1.2534029621611899E-2</v>
      </c>
      <c r="R187" s="619">
        <v>1.218582990480937E-2</v>
      </c>
      <c r="S187" s="622">
        <v>1.2185308739568124E-2</v>
      </c>
      <c r="T187" s="623">
        <v>1.4288662462536674E-2</v>
      </c>
      <c r="U187" s="613"/>
      <c r="V187" s="624">
        <v>1.9417391881362916E-2</v>
      </c>
      <c r="W187" s="625">
        <v>2.4343175450323461E-2</v>
      </c>
      <c r="X187" s="626">
        <v>2.6607553473590423E-2</v>
      </c>
    </row>
    <row r="188" spans="1:24" x14ac:dyDescent="0.25">
      <c r="A188" s="608" t="s">
        <v>56</v>
      </c>
      <c r="B188" s="654" t="s">
        <v>57</v>
      </c>
      <c r="C188" s="627">
        <v>2724.7877472563637</v>
      </c>
      <c r="D188" s="611">
        <v>2878.2931105534904</v>
      </c>
      <c r="E188" s="610">
        <v>3045.5650152727917</v>
      </c>
      <c r="F188" s="628">
        <v>3694.3402335699529</v>
      </c>
      <c r="G188" s="613"/>
      <c r="H188" s="655">
        <v>4041.9209855209092</v>
      </c>
      <c r="I188" s="656">
        <v>4971.6409297808741</v>
      </c>
      <c r="J188" s="657">
        <v>6076.0851269253653</v>
      </c>
      <c r="K188" s="613"/>
      <c r="L188" s="617">
        <v>5.8114965465464907E-2</v>
      </c>
      <c r="M188" s="621">
        <v>1.8146296678213547E-2</v>
      </c>
      <c r="N188" s="619">
        <v>6.1188593063974839E-2</v>
      </c>
      <c r="O188" s="622">
        <v>0.10463141983372459</v>
      </c>
      <c r="P188" s="613"/>
      <c r="Q188" s="617">
        <v>1.5531185199460059E-2</v>
      </c>
      <c r="R188" s="619">
        <v>1.5639809206069021E-2</v>
      </c>
      <c r="S188" s="622">
        <v>1.5538700636587964E-2</v>
      </c>
      <c r="T188" s="623">
        <v>1.7683621179065547E-2</v>
      </c>
      <c r="U188" s="613"/>
      <c r="V188" s="624">
        <v>1.9096436064873906E-2</v>
      </c>
      <c r="W188" s="625">
        <v>2.1574801203844429E-2</v>
      </c>
      <c r="X188" s="626">
        <v>2.5197540699765965E-2</v>
      </c>
    </row>
    <row r="189" spans="1:24" x14ac:dyDescent="0.25">
      <c r="A189" s="608" t="s">
        <v>58</v>
      </c>
      <c r="B189" s="654" t="s">
        <v>59</v>
      </c>
      <c r="C189" s="627">
        <v>1342.5974825069025</v>
      </c>
      <c r="D189" s="611">
        <v>1408.5384995281256</v>
      </c>
      <c r="E189" s="610">
        <v>1482.3660580801652</v>
      </c>
      <c r="F189" s="628">
        <v>1940.3368415465191</v>
      </c>
      <c r="G189" s="613"/>
      <c r="H189" s="655">
        <v>2679.5788560701767</v>
      </c>
      <c r="I189" s="656">
        <v>3771.1299142139706</v>
      </c>
      <c r="J189" s="657">
        <v>4548.9469858866523</v>
      </c>
      <c r="K189" s="613"/>
      <c r="L189" s="617">
        <v>5.2414299344158977E-2</v>
      </c>
      <c r="M189" s="621">
        <v>6.6689161957247167E-2</v>
      </c>
      <c r="N189" s="619">
        <v>0.14213876707466411</v>
      </c>
      <c r="O189" s="622">
        <v>0.18578717573317838</v>
      </c>
      <c r="P189" s="613"/>
      <c r="Q189" s="617">
        <v>7.8899667142278383E-3</v>
      </c>
      <c r="R189" s="619">
        <v>7.8163159212597637E-3</v>
      </c>
      <c r="S189" s="622">
        <v>7.8717728648087931E-3</v>
      </c>
      <c r="T189" s="623">
        <v>9.2843514795270792E-3</v>
      </c>
      <c r="U189" s="613"/>
      <c r="V189" s="624">
        <v>1.2320199054483599E-2</v>
      </c>
      <c r="W189" s="625">
        <v>1.4724163004801356E-2</v>
      </c>
      <c r="X189" s="626">
        <v>1.6653453700606557E-2</v>
      </c>
    </row>
    <row r="190" spans="1:24" x14ac:dyDescent="0.25">
      <c r="A190" s="608" t="s">
        <v>60</v>
      </c>
      <c r="B190" s="654" t="s">
        <v>61</v>
      </c>
      <c r="C190" s="627">
        <v>646.72193332672009</v>
      </c>
      <c r="D190" s="611">
        <v>680.4665104927617</v>
      </c>
      <c r="E190" s="610">
        <v>747.81611420421041</v>
      </c>
      <c r="F190" s="628">
        <v>912.21767550998675</v>
      </c>
      <c r="G190" s="613"/>
      <c r="H190" s="655">
        <v>1709.1476314731369</v>
      </c>
      <c r="I190" s="656">
        <v>2109.0359307579852</v>
      </c>
      <c r="J190" s="657">
        <v>2644.2881091426793</v>
      </c>
      <c r="K190" s="613"/>
      <c r="L190" s="617">
        <v>9.897563314714386E-2</v>
      </c>
      <c r="M190" s="621">
        <v>0.13379938971514393</v>
      </c>
      <c r="N190" s="619">
        <v>0.18248897191482394</v>
      </c>
      <c r="O190" s="622">
        <v>0.23720611479154741</v>
      </c>
      <c r="P190" s="613"/>
      <c r="Q190" s="617">
        <v>7.8116571719165431E-3</v>
      </c>
      <c r="R190" s="619">
        <v>7.9798571408563265E-3</v>
      </c>
      <c r="S190" s="622">
        <v>8.6061516720278113E-3</v>
      </c>
      <c r="T190" s="623">
        <v>9.6541201440360162E-3</v>
      </c>
      <c r="U190" s="613"/>
      <c r="V190" s="624">
        <v>1.7518401578200889E-2</v>
      </c>
      <c r="W190" s="625">
        <v>1.8922708404045696E-2</v>
      </c>
      <c r="X190" s="626">
        <v>2.2827869012521675E-2</v>
      </c>
    </row>
    <row r="191" spans="1:24" x14ac:dyDescent="0.25">
      <c r="A191" s="608" t="s">
        <v>62</v>
      </c>
      <c r="B191" s="654" t="s">
        <v>63</v>
      </c>
      <c r="C191" s="627">
        <v>267.50445401859145</v>
      </c>
      <c r="D191" s="611">
        <v>280.3890095076809</v>
      </c>
      <c r="E191" s="610">
        <v>309.09862221239371</v>
      </c>
      <c r="F191" s="628">
        <v>401.02302282846637</v>
      </c>
      <c r="G191" s="613"/>
      <c r="H191" s="655">
        <v>624.00027234798915</v>
      </c>
      <c r="I191" s="656">
        <v>816.6351739529216</v>
      </c>
      <c r="J191" s="657">
        <v>1055.7152937565393</v>
      </c>
      <c r="K191" s="613"/>
      <c r="L191" s="617">
        <v>0.10239207576332032</v>
      </c>
      <c r="M191" s="621">
        <v>9.2453837538698291E-2</v>
      </c>
      <c r="N191" s="619">
        <v>0.15284721594491524</v>
      </c>
      <c r="O191" s="622">
        <v>0.21359981438561415</v>
      </c>
      <c r="P191" s="613"/>
      <c r="Q191" s="617">
        <v>6.6223070081460073E-3</v>
      </c>
      <c r="R191" s="619">
        <v>6.421161389505655E-3</v>
      </c>
      <c r="S191" s="622">
        <v>6.754425031477506E-3</v>
      </c>
      <c r="T191" s="623">
        <v>8.076048021238777E-3</v>
      </c>
      <c r="U191" s="613"/>
      <c r="V191" s="624">
        <v>1.2111011332778022E-2</v>
      </c>
      <c r="W191" s="625">
        <v>1.419792850466284E-2</v>
      </c>
      <c r="X191" s="626">
        <v>1.7863547925044042E-2</v>
      </c>
    </row>
    <row r="192" spans="1:24" x14ac:dyDescent="0.25">
      <c r="A192" s="608" t="s">
        <v>64</v>
      </c>
      <c r="B192" s="654" t="s">
        <v>65</v>
      </c>
      <c r="C192" s="627">
        <v>12713.891931737237</v>
      </c>
      <c r="D192" s="611">
        <v>13496.320912895364</v>
      </c>
      <c r="E192" s="610">
        <v>14022.416513922937</v>
      </c>
      <c r="F192" s="628">
        <v>19028.680853802278</v>
      </c>
      <c r="G192" s="613"/>
      <c r="H192" s="655">
        <v>20160.486031897057</v>
      </c>
      <c r="I192" s="656">
        <v>27448.235105696087</v>
      </c>
      <c r="J192" s="657">
        <v>29837.469362970402</v>
      </c>
      <c r="K192" s="613"/>
      <c r="L192" s="617">
        <v>3.8980667725891482E-2</v>
      </c>
      <c r="M192" s="621">
        <v>1.1622460391326639E-2</v>
      </c>
      <c r="N192" s="619">
        <v>7.6021994247220226E-2</v>
      </c>
      <c r="O192" s="622">
        <v>9.413437010612502E-2</v>
      </c>
      <c r="P192" s="613"/>
      <c r="Q192" s="617">
        <v>1.2003203701863299E-2</v>
      </c>
      <c r="R192" s="619">
        <v>1.2123592798260035E-2</v>
      </c>
      <c r="S192" s="622">
        <v>1.2100075447428454E-2</v>
      </c>
      <c r="T192" s="623">
        <v>1.5345466022765916E-2</v>
      </c>
      <c r="U192" s="613"/>
      <c r="V192" s="624">
        <v>1.6024592032280474E-2</v>
      </c>
      <c r="W192" s="625">
        <v>2.0281415229748641E-2</v>
      </c>
      <c r="X192" s="626">
        <v>2.0343245835219941E-2</v>
      </c>
    </row>
    <row r="193" spans="1:24" x14ac:dyDescent="0.25">
      <c r="A193" s="608" t="s">
        <v>66</v>
      </c>
      <c r="B193" s="654" t="s">
        <v>67</v>
      </c>
      <c r="C193" s="627">
        <v>5192.4428677398637</v>
      </c>
      <c r="D193" s="611">
        <v>5685.0606494461863</v>
      </c>
      <c r="E193" s="610">
        <v>6392.6870178865656</v>
      </c>
      <c r="F193" s="628">
        <v>8791.3628805364078</v>
      </c>
      <c r="G193" s="613"/>
      <c r="H193" s="655">
        <v>9523.9280801948571</v>
      </c>
      <c r="I193" s="656">
        <v>12912.420498652118</v>
      </c>
      <c r="J193" s="657">
        <v>14600.077790667596</v>
      </c>
      <c r="K193" s="613"/>
      <c r="L193" s="617">
        <v>0.12447120832551062</v>
      </c>
      <c r="M193" s="621">
        <v>1.6136332516368146E-2</v>
      </c>
      <c r="N193" s="619">
        <v>7.9916783408421344E-2</v>
      </c>
      <c r="O193" s="622">
        <v>0.10677615170891519</v>
      </c>
      <c r="P193" s="613"/>
      <c r="Q193" s="617">
        <v>1.1894687074487516E-2</v>
      </c>
      <c r="R193" s="619">
        <v>1.2426679971340955E-2</v>
      </c>
      <c r="S193" s="622">
        <v>1.3672645638794704E-2</v>
      </c>
      <c r="T193" s="623">
        <v>1.7873252940854206E-2</v>
      </c>
      <c r="U193" s="613"/>
      <c r="V193" s="624">
        <v>1.9133265401958428E-2</v>
      </c>
      <c r="W193" s="625">
        <v>2.4116105980287756E-2</v>
      </c>
      <c r="X193" s="626">
        <v>2.5466509996020653E-2</v>
      </c>
    </row>
    <row r="194" spans="1:24" x14ac:dyDescent="0.25">
      <c r="A194" s="608" t="s">
        <v>68</v>
      </c>
      <c r="B194" s="654" t="s">
        <v>69</v>
      </c>
      <c r="C194" s="631">
        <v>11041.408330612066</v>
      </c>
      <c r="D194" s="611">
        <v>11587.450620978025</v>
      </c>
      <c r="E194" s="610">
        <v>12550.379683205701</v>
      </c>
      <c r="F194" s="666">
        <v>16196.984028893059</v>
      </c>
      <c r="G194" s="613"/>
      <c r="H194" s="655">
        <v>17051.06718353062</v>
      </c>
      <c r="I194" s="656">
        <v>21967.747622298917</v>
      </c>
      <c r="J194" s="657">
        <v>24948.034308388342</v>
      </c>
      <c r="K194" s="613"/>
      <c r="L194" s="617">
        <v>8.3101028321482584E-2</v>
      </c>
      <c r="M194" s="621">
        <v>1.0330543259662317E-2</v>
      </c>
      <c r="N194" s="619">
        <v>6.2845835761887958E-2</v>
      </c>
      <c r="O194" s="622">
        <v>9.0235792239089063E-2</v>
      </c>
      <c r="P194" s="613"/>
      <c r="Q194" s="617">
        <v>1.7323930765027123E-2</v>
      </c>
      <c r="R194" s="619">
        <v>1.7531985722822531E-2</v>
      </c>
      <c r="S194" s="622">
        <v>1.8580148497951698E-2</v>
      </c>
      <c r="T194" s="632">
        <v>2.2819073528476442E-2</v>
      </c>
      <c r="U194" s="613"/>
      <c r="V194" s="624">
        <v>2.3866075009528222E-2</v>
      </c>
      <c r="W194" s="625">
        <v>2.788827376924374E-2</v>
      </c>
      <c r="X194" s="626">
        <v>3.0165378558554893E-2</v>
      </c>
    </row>
    <row r="195" spans="1:24" x14ac:dyDescent="0.25">
      <c r="A195" s="608" t="s">
        <v>70</v>
      </c>
      <c r="B195" s="654" t="s">
        <v>71</v>
      </c>
      <c r="C195" s="631">
        <v>48651.193764912096</v>
      </c>
      <c r="D195" s="611">
        <v>49368.048080782231</v>
      </c>
      <c r="E195" s="610">
        <v>55612.340179746876</v>
      </c>
      <c r="F195" s="666">
        <v>69217.861415828986</v>
      </c>
      <c r="G195" s="613"/>
      <c r="H195" s="655">
        <v>78230.510106600006</v>
      </c>
      <c r="I195" s="656">
        <v>89013.751205697932</v>
      </c>
      <c r="J195" s="657">
        <v>100937.82180323813</v>
      </c>
      <c r="K195" s="613"/>
      <c r="L195" s="617">
        <v>0.12648448423050773</v>
      </c>
      <c r="M195" s="621">
        <v>2.4782255948806009E-2</v>
      </c>
      <c r="N195" s="619">
        <v>5.1593239094899213E-2</v>
      </c>
      <c r="O195" s="622">
        <v>7.8368393295128236E-2</v>
      </c>
      <c r="P195" s="613"/>
      <c r="Q195" s="617">
        <v>2.4548378992781415E-2</v>
      </c>
      <c r="R195" s="619">
        <v>2.3193751162791883E-2</v>
      </c>
      <c r="S195" s="622">
        <v>2.5292740383338192E-2</v>
      </c>
      <c r="T195" s="632">
        <v>3.0556669667109002E-2</v>
      </c>
      <c r="U195" s="613"/>
      <c r="V195" s="624">
        <v>3.415869414676892E-2</v>
      </c>
      <c r="W195" s="625">
        <v>3.6887075120650953E-2</v>
      </c>
      <c r="X195" s="626">
        <v>3.8581337253639741E-2</v>
      </c>
    </row>
    <row r="196" spans="1:24" x14ac:dyDescent="0.25">
      <c r="A196" s="608" t="s">
        <v>72</v>
      </c>
      <c r="B196" s="654" t="s">
        <v>73</v>
      </c>
      <c r="C196" s="631">
        <v>7169.5519069711145</v>
      </c>
      <c r="D196" s="611">
        <v>7577.1768230410134</v>
      </c>
      <c r="E196" s="610">
        <v>8123.2813709951115</v>
      </c>
      <c r="F196" s="666">
        <v>9412.0491363279198</v>
      </c>
      <c r="G196" s="613"/>
      <c r="H196" s="655">
        <v>10275.234138004831</v>
      </c>
      <c r="I196" s="656">
        <v>14483.462910859556</v>
      </c>
      <c r="J196" s="657">
        <v>17649.964679793913</v>
      </c>
      <c r="K196" s="613"/>
      <c r="L196" s="617">
        <v>7.2072298259356904E-2</v>
      </c>
      <c r="M196" s="621">
        <v>1.7704062613969285E-2</v>
      </c>
      <c r="N196" s="619">
        <v>9.0027977826547589E-2</v>
      </c>
      <c r="O196" s="622">
        <v>0.13399706617543794</v>
      </c>
      <c r="P196" s="613"/>
      <c r="Q196" s="617">
        <v>1.895301287621402E-2</v>
      </c>
      <c r="R196" s="619">
        <v>1.9277698451674114E-2</v>
      </c>
      <c r="S196" s="622">
        <v>1.9991758786603191E-2</v>
      </c>
      <c r="T196" s="632">
        <v>2.1741821721056893E-2</v>
      </c>
      <c r="U196" s="613"/>
      <c r="V196" s="624">
        <v>2.3581765081498389E-2</v>
      </c>
      <c r="W196" s="625">
        <v>3.0479384367003478E-2</v>
      </c>
      <c r="X196" s="626">
        <v>3.5453793279984866E-2</v>
      </c>
    </row>
    <row r="197" spans="1:24" ht="15.6" x14ac:dyDescent="0.3">
      <c r="A197" s="633" t="s">
        <v>74</v>
      </c>
      <c r="B197" s="662" t="s">
        <v>75</v>
      </c>
      <c r="C197" s="667">
        <v>134826.52190061752</v>
      </c>
      <c r="D197" s="663">
        <v>141462.16958903696</v>
      </c>
      <c r="E197" s="663">
        <v>156609.46338721493</v>
      </c>
      <c r="F197" s="668">
        <v>206127.73560828762</v>
      </c>
      <c r="G197" s="613"/>
      <c r="H197" s="637">
        <v>240534.59345588295</v>
      </c>
      <c r="I197" s="635">
        <v>301639.41153789806</v>
      </c>
      <c r="J197" s="636">
        <v>352287.33173692884</v>
      </c>
      <c r="K197" s="638"/>
      <c r="L197" s="639">
        <v>0.10707663993972738</v>
      </c>
      <c r="M197" s="640">
        <v>3.1355104830555369E-2</v>
      </c>
      <c r="N197" s="641">
        <v>7.9121463108606127E-2</v>
      </c>
      <c r="O197" s="642">
        <v>0.11314597108611513</v>
      </c>
      <c r="P197" s="613"/>
      <c r="Q197" s="644">
        <v>1.1475838563877445E-2</v>
      </c>
      <c r="R197" s="641">
        <v>1.1424994456154912E-2</v>
      </c>
      <c r="S197" s="642">
        <v>1.2308678857818769E-2</v>
      </c>
      <c r="T197" s="643">
        <v>1.5461082505506412E-2</v>
      </c>
      <c r="U197" s="613"/>
      <c r="V197" s="644">
        <v>1.7794859291751539E-2</v>
      </c>
      <c r="W197" s="641">
        <v>2.0632048513247316E-2</v>
      </c>
      <c r="X197" s="642">
        <v>2.2745937039191574E-2</v>
      </c>
    </row>
    <row r="198" spans="1:24" ht="15.6" x14ac:dyDescent="0.3">
      <c r="A198" s="633" t="s">
        <v>76</v>
      </c>
      <c r="B198" s="662" t="s">
        <v>77</v>
      </c>
      <c r="C198" s="667">
        <v>183477.7156655296</v>
      </c>
      <c r="D198" s="663">
        <v>190830.21766981919</v>
      </c>
      <c r="E198" s="663">
        <v>212221.80356696181</v>
      </c>
      <c r="F198" s="668">
        <v>275345.59702411661</v>
      </c>
      <c r="G198" s="613"/>
      <c r="H198" s="637">
        <v>318765.10356248298</v>
      </c>
      <c r="I198" s="635">
        <v>390653.16274359601</v>
      </c>
      <c r="J198" s="636">
        <v>453225.15354016697</v>
      </c>
      <c r="K198" s="613"/>
      <c r="L198" s="644">
        <v>0.112097476795604</v>
      </c>
      <c r="M198" s="640">
        <v>2.9718527674503337E-2</v>
      </c>
      <c r="N198" s="640">
        <v>7.2463799511274463E-2</v>
      </c>
      <c r="O198" s="642">
        <v>0.10480892439228984</v>
      </c>
      <c r="P198" s="613"/>
      <c r="Q198" s="644">
        <v>1.3362707895562939E-2</v>
      </c>
      <c r="R198" s="640">
        <v>1.3151343109978323E-2</v>
      </c>
      <c r="S198" s="642">
        <v>1.4221840433019491E-2</v>
      </c>
      <c r="T198" s="643">
        <v>1.7653451551712065E-2</v>
      </c>
      <c r="U198" s="613"/>
      <c r="V198" s="644">
        <v>2.0165700898660547E-2</v>
      </c>
      <c r="W198" s="640">
        <v>2.2934959789220066E-2</v>
      </c>
      <c r="X198" s="642">
        <v>2.503431295500946E-2</v>
      </c>
    </row>
    <row r="199" spans="1:24" ht="16.2" thickBot="1" x14ac:dyDescent="0.35">
      <c r="A199" s="645" t="s">
        <v>78</v>
      </c>
      <c r="B199" s="664"/>
      <c r="C199" s="669">
        <v>201688.67590311277</v>
      </c>
      <c r="D199" s="670">
        <v>209994.84511383824</v>
      </c>
      <c r="E199" s="670">
        <v>232895.46462116262</v>
      </c>
      <c r="F199" s="671">
        <v>300954.63018933759</v>
      </c>
      <c r="G199" s="613"/>
      <c r="H199" s="649">
        <v>346091.40488401841</v>
      </c>
      <c r="I199" s="647">
        <v>427104.37327675452</v>
      </c>
      <c r="J199" s="648">
        <v>495823.15252834919</v>
      </c>
      <c r="K199" s="638"/>
      <c r="L199" s="650">
        <v>0.10905324602091993</v>
      </c>
      <c r="M199" s="651">
        <v>2.8342907072510748E-2</v>
      </c>
      <c r="N199" s="651">
        <v>7.2522959262426578E-2</v>
      </c>
      <c r="O199" s="652">
        <v>0.10500731907050698</v>
      </c>
      <c r="P199" s="613"/>
      <c r="Q199" s="650">
        <v>1.3677323531954444E-2</v>
      </c>
      <c r="R199" s="651">
        <v>1.3492077542577795E-2</v>
      </c>
      <c r="S199" s="652">
        <v>1.4552282843330738E-2</v>
      </c>
      <c r="T199" s="653">
        <v>1.7978208323298162E-2</v>
      </c>
      <c r="U199" s="613"/>
      <c r="V199" s="650">
        <v>2.0409381112043809E-2</v>
      </c>
      <c r="W199" s="651">
        <v>2.3344163264421174E-2</v>
      </c>
      <c r="X199" s="652">
        <v>2.5519707099085787E-2</v>
      </c>
    </row>
    <row r="200" spans="1:24" x14ac:dyDescent="0.25">
      <c r="A200" s="603"/>
      <c r="B200" s="603"/>
      <c r="C200" s="603"/>
      <c r="D200" s="603"/>
      <c r="E200" s="603"/>
      <c r="F200" s="603"/>
      <c r="G200" s="603"/>
      <c r="H200" s="603"/>
      <c r="I200" s="603"/>
      <c r="J200" s="603"/>
      <c r="K200" s="603"/>
      <c r="L200" s="603"/>
      <c r="M200" s="603"/>
      <c r="N200" s="603"/>
      <c r="O200" s="603"/>
      <c r="P200" s="603"/>
      <c r="Q200" s="603"/>
      <c r="R200" s="603"/>
      <c r="S200" s="603"/>
      <c r="T200" s="603"/>
      <c r="U200" s="603"/>
      <c r="V200" s="603"/>
      <c r="W200" s="603"/>
      <c r="X200" s="603"/>
    </row>
    <row r="201" spans="1:24" s="603" customFormat="1" ht="15.6" thickBot="1" x14ac:dyDescent="0.3"/>
    <row r="202" spans="1:24" ht="37.200000000000003" customHeight="1" thickBot="1" x14ac:dyDescent="0.3">
      <c r="A202" s="803" t="s">
        <v>167</v>
      </c>
      <c r="B202" s="804"/>
      <c r="C202" s="804"/>
      <c r="D202" s="804"/>
      <c r="E202" s="804"/>
      <c r="F202" s="804"/>
      <c r="G202" s="745"/>
      <c r="H202" s="804"/>
      <c r="I202" s="804"/>
      <c r="J202" s="805"/>
      <c r="K202" s="603"/>
      <c r="L202" s="603"/>
      <c r="M202" s="603"/>
      <c r="N202" s="603"/>
      <c r="O202" s="603"/>
      <c r="P202" s="603"/>
      <c r="Q202" s="603"/>
      <c r="R202" s="603"/>
      <c r="S202" s="603"/>
      <c r="T202" s="603"/>
      <c r="U202" s="603"/>
      <c r="V202" s="603"/>
      <c r="W202" s="603"/>
      <c r="X202" s="603"/>
    </row>
    <row r="203" spans="1:24" ht="41.4" x14ac:dyDescent="0.25">
      <c r="A203" s="785"/>
      <c r="B203" s="786"/>
      <c r="C203" s="310">
        <v>2020</v>
      </c>
      <c r="D203" s="307">
        <v>2021</v>
      </c>
      <c r="E203" s="307">
        <v>2022</v>
      </c>
      <c r="F203" s="308">
        <v>2025</v>
      </c>
      <c r="G203" s="613"/>
      <c r="H203" s="310" t="s">
        <v>168</v>
      </c>
      <c r="I203" s="307" t="s">
        <v>169</v>
      </c>
      <c r="J203" s="308" t="s">
        <v>170</v>
      </c>
      <c r="K203" s="603"/>
      <c r="L203" s="603"/>
      <c r="M203" s="603"/>
      <c r="N203" s="603"/>
      <c r="O203" s="603"/>
      <c r="P203" s="603"/>
      <c r="Q203" s="603"/>
      <c r="R203" s="603"/>
      <c r="S203" s="603"/>
      <c r="T203" s="603"/>
      <c r="U203" s="603"/>
      <c r="V203" s="603"/>
      <c r="W203" s="603"/>
      <c r="X203" s="603"/>
    </row>
    <row r="204" spans="1:24" ht="15.6" thickBot="1" x14ac:dyDescent="0.3">
      <c r="A204" s="787" t="s">
        <v>171</v>
      </c>
      <c r="B204" s="788"/>
      <c r="C204" s="403" t="s">
        <v>172</v>
      </c>
      <c r="D204" s="404" t="s">
        <v>172</v>
      </c>
      <c r="E204" s="404" t="s">
        <v>172</v>
      </c>
      <c r="F204" s="399" t="s">
        <v>172</v>
      </c>
      <c r="G204" s="613"/>
      <c r="H204" s="403" t="s">
        <v>13</v>
      </c>
      <c r="I204" s="404" t="s">
        <v>13</v>
      </c>
      <c r="J204" s="399" t="s">
        <v>13</v>
      </c>
      <c r="K204" s="603"/>
      <c r="L204" s="603"/>
      <c r="M204" s="603"/>
      <c r="N204" s="603"/>
      <c r="O204" s="603"/>
      <c r="P204" s="603"/>
      <c r="Q204" s="603"/>
      <c r="R204" s="603"/>
      <c r="S204" s="603"/>
      <c r="T204" s="603"/>
      <c r="U204" s="603"/>
      <c r="V204" s="603"/>
      <c r="W204" s="603"/>
      <c r="X204" s="603"/>
    </row>
    <row r="205" spans="1:24" x14ac:dyDescent="0.25">
      <c r="A205" s="608" t="s">
        <v>87</v>
      </c>
      <c r="B205" s="603"/>
      <c r="C205" s="681">
        <v>2470.6480347656038</v>
      </c>
      <c r="D205" s="672">
        <v>2519.4257673110292</v>
      </c>
      <c r="E205" s="672">
        <v>2613.036829900238</v>
      </c>
      <c r="F205" s="682">
        <v>3131.4182561993944</v>
      </c>
      <c r="G205" s="613"/>
      <c r="H205" s="685">
        <v>5.6885714508463775E-3</v>
      </c>
      <c r="I205" s="673">
        <v>5.5266369493068299E-3</v>
      </c>
      <c r="J205" s="675">
        <v>5.2657873831326134E-3</v>
      </c>
      <c r="K205" s="603"/>
      <c r="L205" s="603"/>
      <c r="M205" s="603"/>
      <c r="N205" s="603"/>
      <c r="O205" s="603"/>
      <c r="P205" s="603"/>
      <c r="Q205" s="603"/>
      <c r="R205" s="603"/>
      <c r="S205" s="603"/>
      <c r="T205" s="603"/>
      <c r="U205" s="603"/>
      <c r="V205" s="603"/>
      <c r="W205" s="603"/>
      <c r="X205" s="603"/>
    </row>
    <row r="206" spans="1:24" x14ac:dyDescent="0.25">
      <c r="A206" s="608" t="s">
        <v>88</v>
      </c>
      <c r="B206" s="603"/>
      <c r="C206" s="681">
        <v>3149.0181823320981</v>
      </c>
      <c r="D206" s="672">
        <v>3228.1462311493447</v>
      </c>
      <c r="E206" s="672">
        <v>3491.9917268804052</v>
      </c>
      <c r="F206" s="682">
        <v>4126.9620332143277</v>
      </c>
      <c r="G206" s="613"/>
      <c r="H206" s="685">
        <v>7.2504924530498787E-3</v>
      </c>
      <c r="I206" s="673">
        <v>7.0812930749203796E-3</v>
      </c>
      <c r="J206" s="675">
        <v>7.0370557992144086E-3</v>
      </c>
      <c r="K206" s="603"/>
      <c r="L206" s="603"/>
      <c r="M206" s="603"/>
      <c r="N206" s="603"/>
      <c r="O206" s="603"/>
      <c r="P206" s="603"/>
      <c r="Q206" s="603"/>
      <c r="R206" s="603"/>
      <c r="S206" s="603"/>
      <c r="T206" s="603"/>
      <c r="U206" s="603"/>
      <c r="V206" s="603"/>
      <c r="W206" s="603"/>
      <c r="X206" s="603"/>
    </row>
    <row r="207" spans="1:24" x14ac:dyDescent="0.25">
      <c r="A207" s="608" t="s">
        <v>89</v>
      </c>
      <c r="B207" s="603"/>
      <c r="C207" s="681">
        <v>9487.8460973378533</v>
      </c>
      <c r="D207" s="672">
        <v>9922.5393411040477</v>
      </c>
      <c r="E207" s="672">
        <v>10491.848103148699</v>
      </c>
      <c r="F207" s="682">
        <v>12613.004077692989</v>
      </c>
      <c r="G207" s="613"/>
      <c r="H207" s="685">
        <v>2.1845398324598191E-2</v>
      </c>
      <c r="I207" s="673">
        <v>2.1766179128994499E-2</v>
      </c>
      <c r="J207" s="675">
        <v>2.1143154484130844E-2</v>
      </c>
      <c r="K207" s="603"/>
      <c r="L207" s="603"/>
      <c r="M207" s="603"/>
      <c r="N207" s="603"/>
      <c r="O207" s="603"/>
      <c r="P207" s="603"/>
      <c r="Q207" s="603"/>
      <c r="R207" s="603"/>
      <c r="S207" s="603"/>
      <c r="T207" s="603"/>
      <c r="U207" s="603"/>
      <c r="V207" s="603"/>
      <c r="W207" s="603"/>
      <c r="X207" s="603"/>
    </row>
    <row r="208" spans="1:24" x14ac:dyDescent="0.25">
      <c r="A208" s="608" t="s">
        <v>90</v>
      </c>
      <c r="B208" s="603"/>
      <c r="C208" s="681">
        <v>100499.6563469752</v>
      </c>
      <c r="D208" s="672">
        <v>103539.87692821748</v>
      </c>
      <c r="E208" s="672">
        <v>111348.85334575629</v>
      </c>
      <c r="F208" s="682">
        <v>144498.39547577329</v>
      </c>
      <c r="G208" s="613"/>
      <c r="H208" s="685">
        <v>0.23139656797351693</v>
      </c>
      <c r="I208" s="673">
        <v>0.22712608443665472</v>
      </c>
      <c r="J208" s="675">
        <v>0.22439002021136945</v>
      </c>
      <c r="K208" s="603"/>
      <c r="L208" s="603"/>
      <c r="M208" s="603"/>
      <c r="N208" s="603"/>
      <c r="O208" s="603"/>
      <c r="P208" s="603"/>
      <c r="Q208" s="603"/>
      <c r="R208" s="603"/>
      <c r="S208" s="603"/>
      <c r="T208" s="603"/>
      <c r="U208" s="603"/>
      <c r="V208" s="603"/>
      <c r="W208" s="603"/>
      <c r="X208" s="603"/>
    </row>
    <row r="209" spans="1:24" x14ac:dyDescent="0.25">
      <c r="A209" s="608" t="s">
        <v>91</v>
      </c>
      <c r="B209" s="603"/>
      <c r="C209" s="681">
        <v>17269.29518270753</v>
      </c>
      <c r="D209" s="672">
        <v>17594.610152326692</v>
      </c>
      <c r="E209" s="672">
        <v>18958.49124417959</v>
      </c>
      <c r="F209" s="682">
        <v>25703.288553384089</v>
      </c>
      <c r="G209" s="613"/>
      <c r="H209" s="685">
        <v>3.9761883590961986E-2</v>
      </c>
      <c r="I209" s="673">
        <v>3.8595708529360839E-2</v>
      </c>
      <c r="J209" s="675">
        <v>3.8205119367047888E-2</v>
      </c>
      <c r="K209" s="603"/>
      <c r="L209" s="603"/>
      <c r="M209" s="603"/>
      <c r="N209" s="603"/>
      <c r="O209" s="603"/>
      <c r="P209" s="603"/>
      <c r="Q209" s="603"/>
      <c r="R209" s="603"/>
      <c r="S209" s="603"/>
      <c r="T209" s="603"/>
      <c r="U209" s="603"/>
      <c r="V209" s="603"/>
      <c r="W209" s="603"/>
      <c r="X209" s="603"/>
    </row>
    <row r="210" spans="1:24" x14ac:dyDescent="0.25">
      <c r="A210" s="608" t="s">
        <v>92</v>
      </c>
      <c r="B210" s="603"/>
      <c r="C210" s="681">
        <v>43651.895214706106</v>
      </c>
      <c r="D210" s="672">
        <v>44051.008214707988</v>
      </c>
      <c r="E210" s="672">
        <v>47216.131506406455</v>
      </c>
      <c r="F210" s="682">
        <v>60047.926027744958</v>
      </c>
      <c r="G210" s="613"/>
      <c r="H210" s="685">
        <v>0.10050679878296512</v>
      </c>
      <c r="I210" s="673">
        <v>9.6630721497089803E-2</v>
      </c>
      <c r="J210" s="675">
        <v>9.5149868046925962E-2</v>
      </c>
      <c r="K210" s="603"/>
      <c r="L210" s="603"/>
      <c r="M210" s="603"/>
      <c r="N210" s="603"/>
      <c r="O210" s="603"/>
      <c r="P210" s="603"/>
      <c r="Q210" s="603"/>
      <c r="R210" s="603"/>
      <c r="S210" s="603"/>
      <c r="T210" s="603"/>
      <c r="U210" s="603"/>
      <c r="V210" s="603"/>
      <c r="W210" s="603"/>
      <c r="X210" s="603"/>
    </row>
    <row r="211" spans="1:24" x14ac:dyDescent="0.25">
      <c r="A211" s="608" t="s">
        <v>93</v>
      </c>
      <c r="B211" s="603"/>
      <c r="C211" s="681">
        <v>90099.64913522017</v>
      </c>
      <c r="D211" s="672">
        <v>95058.605963696173</v>
      </c>
      <c r="E211" s="672">
        <v>100707.72656219643</v>
      </c>
      <c r="F211" s="682">
        <v>127737.55644437413</v>
      </c>
      <c r="G211" s="613"/>
      <c r="H211" s="685">
        <v>0.20745095399657551</v>
      </c>
      <c r="I211" s="673">
        <v>0.20852148568333093</v>
      </c>
      <c r="J211" s="675">
        <v>0.20294603958392329</v>
      </c>
      <c r="K211" s="603"/>
      <c r="L211" s="603"/>
      <c r="M211" s="603"/>
      <c r="N211" s="603"/>
      <c r="O211" s="603"/>
      <c r="P211" s="603"/>
      <c r="Q211" s="603"/>
      <c r="R211" s="603"/>
      <c r="S211" s="603"/>
      <c r="T211" s="603"/>
      <c r="U211" s="603"/>
      <c r="V211" s="603"/>
      <c r="W211" s="603"/>
      <c r="X211" s="603"/>
    </row>
    <row r="212" spans="1:24" x14ac:dyDescent="0.25">
      <c r="A212" s="608" t="s">
        <v>94</v>
      </c>
      <c r="B212" s="603"/>
      <c r="C212" s="681">
        <v>39230.1843170422</v>
      </c>
      <c r="D212" s="672">
        <v>40862.371737934642</v>
      </c>
      <c r="E212" s="672">
        <v>45072.978111680866</v>
      </c>
      <c r="F212" s="682">
        <v>60815.597521558455</v>
      </c>
      <c r="G212" s="613"/>
      <c r="H212" s="685">
        <v>9.0325980624164304E-2</v>
      </c>
      <c r="I212" s="673">
        <v>8.9636097404929532E-2</v>
      </c>
      <c r="J212" s="675">
        <v>9.0830988964576906E-2</v>
      </c>
      <c r="K212" s="603"/>
      <c r="L212" s="603"/>
      <c r="M212" s="603"/>
      <c r="N212" s="603"/>
      <c r="O212" s="603"/>
      <c r="P212" s="603"/>
      <c r="Q212" s="603"/>
      <c r="R212" s="603"/>
      <c r="S212" s="603"/>
      <c r="T212" s="603"/>
      <c r="U212" s="603"/>
      <c r="V212" s="603"/>
      <c r="W212" s="603"/>
      <c r="X212" s="603"/>
    </row>
    <row r="213" spans="1:24" x14ac:dyDescent="0.25">
      <c r="A213" s="608" t="s">
        <v>95</v>
      </c>
      <c r="B213" s="603"/>
      <c r="C213" s="681">
        <v>50600.885459975303</v>
      </c>
      <c r="D213" s="672">
        <v>56143.461293963876</v>
      </c>
      <c r="E213" s="672">
        <v>65783.876473033437</v>
      </c>
      <c r="F213" s="682">
        <v>89733.767613235643</v>
      </c>
      <c r="G213" s="613"/>
      <c r="H213" s="685">
        <v>0.11650657979798881</v>
      </c>
      <c r="I213" s="673">
        <v>0.12315684457747042</v>
      </c>
      <c r="J213" s="675">
        <v>0.13256755617886912</v>
      </c>
      <c r="K213" s="603"/>
      <c r="L213" s="603"/>
      <c r="M213" s="603"/>
      <c r="N213" s="603"/>
      <c r="O213" s="603"/>
      <c r="P213" s="603"/>
      <c r="Q213" s="603"/>
      <c r="R213" s="603"/>
      <c r="S213" s="603"/>
      <c r="T213" s="603"/>
      <c r="U213" s="603"/>
      <c r="V213" s="603"/>
      <c r="W213" s="603"/>
      <c r="X213" s="603"/>
    </row>
    <row r="214" spans="1:24" x14ac:dyDescent="0.25">
      <c r="A214" s="608" t="s">
        <v>96</v>
      </c>
      <c r="B214" s="603"/>
      <c r="C214" s="681">
        <v>44279.451759803094</v>
      </c>
      <c r="D214" s="672">
        <v>45974.178893263525</v>
      </c>
      <c r="E214" s="672">
        <v>48501.420437570065</v>
      </c>
      <c r="F214" s="682">
        <v>60993.749276910014</v>
      </c>
      <c r="G214" s="613"/>
      <c r="H214" s="685">
        <v>0.10195172343269136</v>
      </c>
      <c r="I214" s="673">
        <v>0.10084940746507227</v>
      </c>
      <c r="J214" s="675">
        <v>9.7739980118809675E-2</v>
      </c>
      <c r="K214" s="603"/>
      <c r="L214" s="603"/>
      <c r="M214" s="603"/>
      <c r="N214" s="603"/>
      <c r="O214" s="603"/>
      <c r="P214" s="603"/>
      <c r="Q214" s="603"/>
      <c r="R214" s="603"/>
      <c r="S214" s="603"/>
      <c r="T214" s="603"/>
      <c r="U214" s="603"/>
      <c r="V214" s="603"/>
      <c r="W214" s="603"/>
      <c r="X214" s="603"/>
    </row>
    <row r="215" spans="1:24" x14ac:dyDescent="0.25">
      <c r="A215" s="608" t="s">
        <v>97</v>
      </c>
      <c r="B215" s="603"/>
      <c r="C215" s="681">
        <v>16797.776131983846</v>
      </c>
      <c r="D215" s="672">
        <v>17548.869337665641</v>
      </c>
      <c r="E215" s="672">
        <v>18825.681650737672</v>
      </c>
      <c r="F215" s="682">
        <v>25090.121277729566</v>
      </c>
      <c r="G215" s="613"/>
      <c r="H215" s="685">
        <v>3.8676229231161027E-2</v>
      </c>
      <c r="I215" s="673">
        <v>3.8495371031952864E-2</v>
      </c>
      <c r="J215" s="675">
        <v>3.7937481699831341E-2</v>
      </c>
      <c r="K215" s="603"/>
      <c r="L215" s="603"/>
      <c r="M215" s="603"/>
      <c r="N215" s="603"/>
      <c r="O215" s="603"/>
      <c r="P215" s="603"/>
      <c r="Q215" s="603"/>
      <c r="R215" s="603"/>
      <c r="S215" s="603"/>
      <c r="T215" s="603"/>
      <c r="U215" s="603"/>
      <c r="V215" s="603"/>
      <c r="W215" s="603"/>
      <c r="X215" s="603"/>
    </row>
    <row r="216" spans="1:24" x14ac:dyDescent="0.25">
      <c r="A216" s="608" t="s">
        <v>98</v>
      </c>
      <c r="B216" s="603"/>
      <c r="C216" s="681">
        <v>16781.52878402128</v>
      </c>
      <c r="D216" s="672">
        <v>19426.504670371429</v>
      </c>
      <c r="E216" s="672">
        <v>23217.044254006571</v>
      </c>
      <c r="F216" s="682">
        <v>32627.97988854213</v>
      </c>
      <c r="G216" s="613"/>
      <c r="H216" s="685">
        <v>3.8638820341480556E-2</v>
      </c>
      <c r="I216" s="673">
        <v>4.2614170220916923E-2</v>
      </c>
      <c r="J216" s="675">
        <v>4.6786948162168419E-2</v>
      </c>
      <c r="K216" s="603"/>
      <c r="L216" s="603"/>
      <c r="M216" s="603"/>
      <c r="N216" s="603"/>
      <c r="O216" s="603"/>
      <c r="P216" s="603"/>
      <c r="Q216" s="603"/>
      <c r="R216" s="603"/>
      <c r="S216" s="603"/>
      <c r="T216" s="603"/>
      <c r="U216" s="603"/>
      <c r="V216" s="603"/>
      <c r="W216" s="603"/>
      <c r="X216" s="603"/>
    </row>
    <row r="217" spans="1:24" ht="16.2" thickBot="1" x14ac:dyDescent="0.35">
      <c r="A217" s="676" t="s">
        <v>74</v>
      </c>
      <c r="B217" s="677"/>
      <c r="C217" s="683">
        <v>434317.83464687027</v>
      </c>
      <c r="D217" s="678">
        <v>455869.59853171185</v>
      </c>
      <c r="E217" s="678">
        <v>496229.08024549676</v>
      </c>
      <c r="F217" s="684">
        <v>647119.76644635887</v>
      </c>
      <c r="G217" s="613"/>
      <c r="H217" s="686"/>
      <c r="I217" s="679"/>
      <c r="J217" s="680"/>
      <c r="K217" s="603"/>
      <c r="L217" s="603"/>
      <c r="M217" s="603"/>
      <c r="N217" s="603"/>
      <c r="O217" s="603"/>
      <c r="P217" s="603"/>
      <c r="Q217" s="603"/>
      <c r="R217" s="603"/>
      <c r="S217" s="603"/>
      <c r="T217" s="603"/>
      <c r="U217" s="603"/>
      <c r="V217" s="603"/>
      <c r="W217" s="603"/>
      <c r="X217" s="603"/>
    </row>
    <row r="218" spans="1:24" x14ac:dyDescent="0.25">
      <c r="A218" s="654" t="s">
        <v>79</v>
      </c>
      <c r="B218" s="603"/>
      <c r="C218" s="603"/>
      <c r="D218" s="603"/>
      <c r="E218" s="603"/>
      <c r="F218" s="603"/>
      <c r="G218" s="613"/>
      <c r="H218" s="603"/>
      <c r="I218" s="603"/>
      <c r="J218" s="603"/>
      <c r="K218" s="603"/>
      <c r="L218" s="603"/>
      <c r="M218" s="603"/>
      <c r="N218" s="603"/>
      <c r="O218" s="603"/>
      <c r="P218" s="603"/>
      <c r="Q218" s="603"/>
      <c r="R218" s="603"/>
      <c r="S218" s="603"/>
      <c r="T218" s="603"/>
      <c r="U218" s="603"/>
      <c r="V218" s="603"/>
      <c r="W218" s="603"/>
      <c r="X218" s="603"/>
    </row>
    <row r="219" spans="1:24" x14ac:dyDescent="0.25">
      <c r="A219" s="603"/>
      <c r="B219" s="603"/>
      <c r="C219" s="603"/>
      <c r="D219" s="603"/>
      <c r="E219" s="603"/>
      <c r="F219" s="603"/>
      <c r="G219" s="613"/>
      <c r="H219" s="603"/>
      <c r="I219" s="603"/>
      <c r="J219" s="603"/>
      <c r="K219" s="603"/>
      <c r="L219" s="603"/>
      <c r="M219" s="603"/>
      <c r="N219" s="603"/>
      <c r="O219" s="603"/>
      <c r="P219" s="603"/>
      <c r="Q219" s="603"/>
      <c r="R219" s="603"/>
      <c r="S219" s="603"/>
      <c r="T219" s="603"/>
      <c r="U219" s="603"/>
      <c r="V219" s="603"/>
      <c r="W219" s="603"/>
      <c r="X219" s="603"/>
    </row>
    <row r="220" spans="1:24" x14ac:dyDescent="0.25">
      <c r="A220" s="603"/>
      <c r="B220" s="603"/>
      <c r="C220" s="674">
        <v>0</v>
      </c>
      <c r="D220" s="674">
        <v>0</v>
      </c>
      <c r="E220" s="674">
        <v>0</v>
      </c>
      <c r="F220" s="674">
        <v>0</v>
      </c>
      <c r="G220" s="613"/>
      <c r="H220" s="603"/>
      <c r="I220" s="603"/>
      <c r="J220" s="603"/>
      <c r="K220" s="603"/>
      <c r="L220" s="603"/>
      <c r="M220" s="603"/>
      <c r="N220" s="603"/>
      <c r="O220" s="603"/>
      <c r="P220" s="603"/>
      <c r="Q220" s="603"/>
      <c r="R220" s="603"/>
      <c r="S220" s="603"/>
      <c r="T220" s="603"/>
      <c r="U220" s="603"/>
      <c r="V220" s="603"/>
      <c r="W220" s="603"/>
      <c r="X220" s="603"/>
    </row>
    <row r="221" spans="1:24" x14ac:dyDescent="0.25">
      <c r="A221" s="603"/>
      <c r="B221" s="603"/>
      <c r="C221" s="603"/>
      <c r="D221" s="603"/>
      <c r="E221" s="603"/>
      <c r="F221" s="603"/>
      <c r="G221" s="613"/>
      <c r="H221" s="603"/>
      <c r="I221" s="603"/>
      <c r="J221" s="603"/>
      <c r="K221" s="603"/>
      <c r="L221" s="603"/>
      <c r="M221" s="603"/>
      <c r="N221" s="603"/>
      <c r="O221" s="603"/>
      <c r="P221" s="603"/>
      <c r="Q221" s="603"/>
      <c r="R221" s="603"/>
      <c r="S221" s="603"/>
      <c r="T221" s="603"/>
      <c r="U221" s="603"/>
      <c r="V221" s="603"/>
      <c r="W221" s="603"/>
      <c r="X221" s="603"/>
    </row>
    <row r="222" spans="1:24" x14ac:dyDescent="0.25">
      <c r="A222" s="603"/>
      <c r="B222" s="603"/>
      <c r="C222" s="603"/>
      <c r="D222" s="603"/>
      <c r="E222" s="603"/>
      <c r="F222" s="603"/>
      <c r="G222" s="613"/>
      <c r="H222" s="603"/>
      <c r="I222" s="603"/>
      <c r="J222" s="603"/>
      <c r="K222" s="603"/>
      <c r="L222" s="603"/>
      <c r="M222" s="603"/>
      <c r="N222" s="603"/>
      <c r="O222" s="603"/>
      <c r="P222" s="603"/>
      <c r="Q222" s="603"/>
      <c r="R222" s="603"/>
      <c r="S222" s="603"/>
      <c r="T222" s="603"/>
      <c r="U222" s="603"/>
      <c r="V222" s="603"/>
      <c r="W222" s="603"/>
      <c r="X222" s="603"/>
    </row>
    <row r="223" spans="1:24" x14ac:dyDescent="0.25">
      <c r="A223" s="603"/>
      <c r="B223" s="603"/>
      <c r="C223" s="603"/>
      <c r="D223" s="603"/>
      <c r="E223" s="603"/>
      <c r="F223" s="603"/>
      <c r="G223" s="603"/>
      <c r="H223" s="603"/>
      <c r="I223" s="603"/>
      <c r="J223" s="603"/>
      <c r="K223" s="603"/>
      <c r="L223" s="603"/>
      <c r="M223" s="603"/>
      <c r="N223" s="603"/>
      <c r="O223" s="603"/>
      <c r="P223" s="603"/>
      <c r="Q223" s="603"/>
      <c r="R223" s="603"/>
      <c r="S223" s="603"/>
      <c r="T223" s="603"/>
      <c r="U223" s="603"/>
      <c r="V223" s="603"/>
      <c r="W223" s="603"/>
      <c r="X223" s="603"/>
    </row>
    <row r="224" spans="1:24" s="603" customFormat="1" x14ac:dyDescent="0.25"/>
    <row r="225" s="603" customFormat="1" x14ac:dyDescent="0.25"/>
    <row r="226" s="603" customFormat="1" x14ac:dyDescent="0.25"/>
    <row r="227" s="603" customFormat="1" x14ac:dyDescent="0.25"/>
    <row r="228" s="603" customFormat="1" x14ac:dyDescent="0.25"/>
    <row r="229" s="603" customFormat="1" x14ac:dyDescent="0.25"/>
    <row r="230" s="603" customFormat="1" x14ac:dyDescent="0.25"/>
    <row r="231" s="603" customFormat="1" x14ac:dyDescent="0.25"/>
    <row r="232" s="603" customFormat="1" x14ac:dyDescent="0.25"/>
    <row r="233" s="603" customFormat="1" x14ac:dyDescent="0.25"/>
    <row r="234" s="603" customFormat="1" x14ac:dyDescent="0.25"/>
    <row r="235" s="603" customFormat="1" x14ac:dyDescent="0.25"/>
    <row r="236" s="603" customFormat="1" x14ac:dyDescent="0.25"/>
    <row r="237" s="603" customFormat="1" x14ac:dyDescent="0.25"/>
    <row r="238" s="603" customFormat="1" x14ac:dyDescent="0.25"/>
    <row r="239" s="603" customFormat="1" x14ac:dyDescent="0.25"/>
    <row r="240" s="603" customFormat="1" x14ac:dyDescent="0.25"/>
    <row r="241" s="603" customFormat="1" x14ac:dyDescent="0.25"/>
    <row r="242" s="603" customFormat="1" x14ac:dyDescent="0.25"/>
    <row r="243" s="603" customFormat="1" x14ac:dyDescent="0.25"/>
    <row r="244" s="603" customFormat="1" x14ac:dyDescent="0.25"/>
    <row r="245" s="603" customFormat="1" x14ac:dyDescent="0.25"/>
    <row r="246" s="603" customFormat="1" x14ac:dyDescent="0.25"/>
    <row r="247" s="603" customFormat="1" x14ac:dyDescent="0.25"/>
    <row r="248" s="603" customFormat="1" x14ac:dyDescent="0.25"/>
    <row r="249" s="603" customFormat="1" x14ac:dyDescent="0.25"/>
    <row r="250" s="603" customFormat="1" x14ac:dyDescent="0.25"/>
    <row r="251" s="603" customFormat="1" x14ac:dyDescent="0.25"/>
    <row r="252" s="603" customFormat="1" x14ac:dyDescent="0.25"/>
    <row r="253" s="603" customFormat="1" x14ac:dyDescent="0.25"/>
    <row r="254" s="603" customFormat="1" x14ac:dyDescent="0.25"/>
    <row r="255" s="603" customFormat="1" x14ac:dyDescent="0.25"/>
    <row r="256" s="603" customFormat="1" x14ac:dyDescent="0.25"/>
    <row r="257" s="603" customFormat="1" x14ac:dyDescent="0.25"/>
    <row r="258" s="603" customFormat="1" x14ac:dyDescent="0.25"/>
    <row r="259" s="603" customFormat="1" x14ac:dyDescent="0.25"/>
    <row r="260" s="603" customFormat="1" x14ac:dyDescent="0.25"/>
    <row r="261" s="603" customFormat="1" x14ac:dyDescent="0.25"/>
    <row r="262" s="603" customFormat="1" x14ac:dyDescent="0.25"/>
    <row r="263" s="603" customFormat="1" x14ac:dyDescent="0.25"/>
    <row r="264" s="603" customFormat="1" x14ac:dyDescent="0.25"/>
    <row r="265" s="603" customFormat="1" x14ac:dyDescent="0.25"/>
    <row r="266" s="603" customFormat="1" x14ac:dyDescent="0.25"/>
    <row r="267" s="603" customFormat="1" x14ac:dyDescent="0.25"/>
    <row r="268" s="603" customFormat="1" x14ac:dyDescent="0.25"/>
    <row r="269" s="603" customFormat="1" x14ac:dyDescent="0.25"/>
    <row r="270" s="603" customFormat="1" x14ac:dyDescent="0.25"/>
    <row r="271" s="603" customFormat="1" x14ac:dyDescent="0.25"/>
    <row r="272" s="603" customFormat="1" x14ac:dyDescent="0.25"/>
    <row r="273" s="603" customFormat="1" x14ac:dyDescent="0.25"/>
    <row r="274" s="603" customFormat="1" x14ac:dyDescent="0.25"/>
    <row r="275" s="603" customFormat="1" x14ac:dyDescent="0.25"/>
    <row r="276" s="603" customFormat="1" x14ac:dyDescent="0.25"/>
    <row r="277" s="603" customFormat="1" x14ac:dyDescent="0.25"/>
    <row r="278" s="603" customFormat="1" x14ac:dyDescent="0.25"/>
    <row r="279" s="603" customFormat="1" x14ac:dyDescent="0.25"/>
    <row r="280" s="603" customFormat="1" x14ac:dyDescent="0.25"/>
    <row r="281" s="603" customFormat="1" x14ac:dyDescent="0.25"/>
    <row r="282" s="603" customFormat="1" x14ac:dyDescent="0.25"/>
    <row r="283" s="603" customFormat="1" x14ac:dyDescent="0.25"/>
    <row r="284" s="603" customFormat="1" x14ac:dyDescent="0.25"/>
    <row r="285" s="603" customFormat="1" x14ac:dyDescent="0.25"/>
    <row r="286" s="603" customFormat="1" x14ac:dyDescent="0.25"/>
    <row r="287" s="603" customFormat="1" x14ac:dyDescent="0.25"/>
    <row r="288" s="603" customFormat="1" x14ac:dyDescent="0.25"/>
    <row r="289" s="603" customFormat="1" x14ac:dyDescent="0.25"/>
    <row r="290" s="603" customFormat="1" x14ac:dyDescent="0.25"/>
    <row r="291" s="603" customFormat="1" x14ac:dyDescent="0.25"/>
    <row r="292" s="603" customFormat="1" x14ac:dyDescent="0.25"/>
    <row r="293" s="603" customFormat="1" x14ac:dyDescent="0.25"/>
    <row r="294" s="603" customFormat="1" x14ac:dyDescent="0.25"/>
    <row r="295" s="603" customFormat="1" x14ac:dyDescent="0.25"/>
    <row r="296" s="603" customFormat="1" x14ac:dyDescent="0.25"/>
    <row r="297" s="603" customFormat="1" x14ac:dyDescent="0.25"/>
    <row r="298" s="603" customFormat="1" x14ac:dyDescent="0.25"/>
    <row r="299" s="603" customFormat="1" x14ac:dyDescent="0.25"/>
    <row r="300" s="603" customFormat="1" x14ac:dyDescent="0.25"/>
    <row r="301" s="603" customFormat="1" x14ac:dyDescent="0.25"/>
    <row r="302" s="603" customFormat="1" x14ac:dyDescent="0.25"/>
    <row r="303" s="603" customFormat="1" x14ac:dyDescent="0.25"/>
    <row r="304" s="603" customFormat="1" x14ac:dyDescent="0.25"/>
    <row r="305" s="603" customFormat="1" x14ac:dyDescent="0.25"/>
    <row r="306" s="603" customFormat="1" x14ac:dyDescent="0.25"/>
    <row r="307" s="603" customFormat="1" x14ac:dyDescent="0.25"/>
    <row r="308" s="603" customFormat="1" x14ac:dyDescent="0.25"/>
    <row r="309" s="603" customFormat="1" x14ac:dyDescent="0.25"/>
    <row r="310" s="603" customFormat="1" x14ac:dyDescent="0.25"/>
    <row r="311" s="603" customFormat="1" x14ac:dyDescent="0.25"/>
    <row r="312" s="603" customFormat="1" x14ac:dyDescent="0.25"/>
    <row r="313" s="603" customFormat="1" x14ac:dyDescent="0.25"/>
    <row r="314" s="603" customFormat="1" x14ac:dyDescent="0.25"/>
    <row r="315" s="603" customFormat="1" x14ac:dyDescent="0.25"/>
    <row r="316" s="603" customFormat="1" x14ac:dyDescent="0.25"/>
    <row r="317" s="603" customFormat="1" x14ac:dyDescent="0.25"/>
    <row r="318" s="603" customFormat="1" x14ac:dyDescent="0.25"/>
    <row r="319" s="603" customFormat="1" x14ac:dyDescent="0.25"/>
    <row r="320" s="603" customFormat="1" x14ac:dyDescent="0.25"/>
    <row r="321" s="603" customFormat="1" x14ac:dyDescent="0.25"/>
    <row r="322" s="603" customFormat="1" x14ac:dyDescent="0.25"/>
    <row r="323" s="603" customFormat="1" x14ac:dyDescent="0.25"/>
    <row r="324" s="603" customFormat="1" x14ac:dyDescent="0.25"/>
    <row r="325" s="603" customFormat="1" x14ac:dyDescent="0.25"/>
    <row r="326" s="603" customFormat="1" x14ac:dyDescent="0.25"/>
    <row r="327" s="603" customFormat="1" x14ac:dyDescent="0.25"/>
    <row r="328" s="603" customFormat="1" x14ac:dyDescent="0.25"/>
    <row r="329" s="603" customFormat="1" x14ac:dyDescent="0.25"/>
    <row r="330" s="603" customFormat="1" x14ac:dyDescent="0.25"/>
    <row r="331" s="603" customFormat="1" x14ac:dyDescent="0.25"/>
    <row r="332" s="603" customFormat="1" x14ac:dyDescent="0.25"/>
    <row r="333" s="603" customFormat="1" x14ac:dyDescent="0.25"/>
    <row r="334" s="603" customFormat="1" x14ac:dyDescent="0.25"/>
    <row r="335" s="603" customFormat="1" x14ac:dyDescent="0.25"/>
    <row r="336" s="603" customFormat="1" x14ac:dyDescent="0.25"/>
    <row r="337" s="603" customFormat="1" x14ac:dyDescent="0.25"/>
    <row r="338" s="603" customFormat="1" x14ac:dyDescent="0.25"/>
    <row r="339" s="603" customFormat="1" x14ac:dyDescent="0.25"/>
    <row r="340" s="603" customFormat="1" x14ac:dyDescent="0.25"/>
    <row r="341" s="603" customFormat="1" x14ac:dyDescent="0.25"/>
    <row r="342" s="603" customFormat="1" x14ac:dyDescent="0.25"/>
    <row r="343" s="603" customFormat="1" x14ac:dyDescent="0.25"/>
    <row r="344" s="603" customFormat="1" x14ac:dyDescent="0.25"/>
    <row r="345" s="603" customFormat="1" x14ac:dyDescent="0.25"/>
    <row r="346" s="603" customFormat="1" x14ac:dyDescent="0.25"/>
    <row r="347" s="603" customFormat="1" x14ac:dyDescent="0.25"/>
    <row r="348" s="603" customFormat="1" x14ac:dyDescent="0.25"/>
    <row r="349" s="603" customFormat="1" x14ac:dyDescent="0.25"/>
    <row r="350" s="603" customFormat="1" x14ac:dyDescent="0.25"/>
    <row r="351" s="603" customFormat="1" x14ac:dyDescent="0.25"/>
    <row r="352" s="603" customFormat="1" x14ac:dyDescent="0.25"/>
    <row r="353" s="603" customFormat="1" x14ac:dyDescent="0.25"/>
    <row r="354" s="603" customFormat="1" x14ac:dyDescent="0.25"/>
    <row r="355" s="603" customFormat="1" x14ac:dyDescent="0.25"/>
    <row r="356" s="603" customFormat="1" x14ac:dyDescent="0.25"/>
    <row r="357" s="603" customFormat="1" x14ac:dyDescent="0.25"/>
    <row r="358" s="603" customFormat="1" x14ac:dyDescent="0.25"/>
    <row r="359" s="603" customFormat="1" x14ac:dyDescent="0.25"/>
    <row r="360" s="603" customFormat="1" x14ac:dyDescent="0.25"/>
    <row r="361" s="603" customFormat="1" x14ac:dyDescent="0.25"/>
    <row r="362" s="603" customFormat="1" x14ac:dyDescent="0.25"/>
    <row r="363" s="603" customFormat="1" x14ac:dyDescent="0.25"/>
    <row r="364" s="603" customFormat="1" x14ac:dyDescent="0.25"/>
    <row r="365" s="603" customFormat="1" x14ac:dyDescent="0.25"/>
    <row r="366" s="603" customFormat="1" x14ac:dyDescent="0.25"/>
    <row r="367" s="603" customFormat="1" x14ac:dyDescent="0.25"/>
    <row r="368" s="603" customFormat="1" x14ac:dyDescent="0.25"/>
    <row r="369" s="603" customFormat="1" x14ac:dyDescent="0.25"/>
    <row r="370" s="603" customFormat="1" x14ac:dyDescent="0.25"/>
    <row r="371" s="603" customFormat="1" x14ac:dyDescent="0.25"/>
    <row r="372" s="603" customFormat="1" x14ac:dyDescent="0.25"/>
    <row r="373" s="603" customFormat="1" x14ac:dyDescent="0.25"/>
    <row r="374" s="603" customFormat="1" x14ac:dyDescent="0.25"/>
    <row r="375" s="603" customFormat="1" x14ac:dyDescent="0.25"/>
    <row r="376" s="603" customFormat="1" x14ac:dyDescent="0.25"/>
    <row r="377" s="603" customFormat="1" x14ac:dyDescent="0.25"/>
    <row r="378" s="603" customFormat="1" x14ac:dyDescent="0.25"/>
    <row r="379" s="603" customFormat="1" x14ac:dyDescent="0.25"/>
    <row r="380" s="603" customFormat="1" x14ac:dyDescent="0.25"/>
    <row r="381" s="603" customFormat="1" x14ac:dyDescent="0.25"/>
    <row r="382" s="603" customFormat="1" x14ac:dyDescent="0.25"/>
    <row r="383" s="603" customFormat="1" x14ac:dyDescent="0.25"/>
    <row r="384" s="603" customFormat="1" x14ac:dyDescent="0.25"/>
    <row r="385" s="603" customFormat="1" x14ac:dyDescent="0.25"/>
    <row r="386" s="603" customFormat="1" x14ac:dyDescent="0.25"/>
    <row r="387" s="603" customFormat="1" x14ac:dyDescent="0.25"/>
    <row r="388" s="603" customFormat="1" x14ac:dyDescent="0.25"/>
    <row r="389" s="603" customFormat="1" x14ac:dyDescent="0.25"/>
    <row r="390" s="603" customFormat="1" x14ac:dyDescent="0.25"/>
    <row r="391" s="603" customFormat="1" x14ac:dyDescent="0.25"/>
    <row r="392" s="603" customFormat="1" x14ac:dyDescent="0.25"/>
    <row r="393" s="603" customFormat="1" x14ac:dyDescent="0.25"/>
    <row r="394" s="603" customFormat="1" x14ac:dyDescent="0.25"/>
    <row r="395" s="603" customFormat="1" x14ac:dyDescent="0.25"/>
    <row r="396" s="603" customFormat="1" x14ac:dyDescent="0.25"/>
    <row r="397" s="603" customFormat="1" x14ac:dyDescent="0.25"/>
    <row r="398" s="603" customFormat="1" x14ac:dyDescent="0.25"/>
    <row r="399" s="603" customFormat="1" x14ac:dyDescent="0.25"/>
    <row r="400" s="603" customFormat="1" x14ac:dyDescent="0.25"/>
    <row r="401" s="603" customFormat="1" x14ac:dyDescent="0.25"/>
    <row r="402" s="603" customFormat="1" x14ac:dyDescent="0.25"/>
    <row r="403" s="603" customFormat="1" x14ac:dyDescent="0.25"/>
    <row r="404" s="603" customFormat="1" x14ac:dyDescent="0.25"/>
    <row r="405" s="603" customFormat="1" x14ac:dyDescent="0.25"/>
    <row r="406" s="603" customFormat="1" x14ac:dyDescent="0.25"/>
    <row r="407" s="603" customFormat="1" x14ac:dyDescent="0.25"/>
    <row r="408" s="603" customFormat="1" x14ac:dyDescent="0.25"/>
    <row r="409" s="603" customFormat="1" x14ac:dyDescent="0.25"/>
    <row r="410" s="603" customFormat="1" x14ac:dyDescent="0.25"/>
    <row r="411" s="603" customFormat="1" x14ac:dyDescent="0.25"/>
    <row r="412" s="603" customFormat="1" x14ac:dyDescent="0.25"/>
    <row r="413" s="603" customFormat="1" x14ac:dyDescent="0.25"/>
    <row r="414" s="603" customFormat="1" x14ac:dyDescent="0.25"/>
    <row r="415" s="603" customFormat="1" x14ac:dyDescent="0.25"/>
    <row r="416" s="603" customFormat="1" x14ac:dyDescent="0.25"/>
    <row r="417" s="603" customFormat="1" x14ac:dyDescent="0.25"/>
    <row r="418" s="603" customFormat="1" x14ac:dyDescent="0.25"/>
    <row r="419" s="603" customFormat="1" x14ac:dyDescent="0.25"/>
    <row r="420" s="603" customFormat="1" x14ac:dyDescent="0.25"/>
    <row r="421" s="603" customFormat="1" x14ac:dyDescent="0.25"/>
    <row r="422" s="603" customFormat="1" x14ac:dyDescent="0.25"/>
    <row r="423" s="603" customFormat="1" x14ac:dyDescent="0.25"/>
    <row r="424" s="603" customFormat="1" x14ac:dyDescent="0.25"/>
    <row r="425" s="603" customFormat="1" x14ac:dyDescent="0.25"/>
    <row r="426" s="603" customFormat="1" x14ac:dyDescent="0.25"/>
    <row r="427" s="603" customFormat="1" x14ac:dyDescent="0.25"/>
    <row r="428" s="603" customFormat="1" x14ac:dyDescent="0.25"/>
    <row r="429" s="603" customFormat="1" x14ac:dyDescent="0.25"/>
    <row r="430" s="603" customFormat="1" x14ac:dyDescent="0.25"/>
    <row r="431" s="603" customFormat="1" x14ac:dyDescent="0.25"/>
    <row r="432" s="603" customFormat="1" x14ac:dyDescent="0.25"/>
    <row r="433" s="603" customFormat="1" x14ac:dyDescent="0.25"/>
    <row r="434" s="603" customFormat="1" x14ac:dyDescent="0.25"/>
    <row r="435" s="603" customFormat="1" x14ac:dyDescent="0.25"/>
    <row r="436" s="603" customFormat="1" x14ac:dyDescent="0.25"/>
    <row r="437" s="603" customFormat="1" x14ac:dyDescent="0.25"/>
    <row r="438" s="603" customFormat="1" x14ac:dyDescent="0.25"/>
    <row r="439" s="603" customFormat="1" x14ac:dyDescent="0.25"/>
    <row r="440" s="603" customFormat="1" x14ac:dyDescent="0.25"/>
    <row r="441" s="603" customFormat="1" x14ac:dyDescent="0.25"/>
    <row r="442" s="603" customFormat="1" x14ac:dyDescent="0.25"/>
    <row r="443" s="603" customFormat="1" x14ac:dyDescent="0.25"/>
    <row r="444" s="603" customFormat="1" x14ac:dyDescent="0.25"/>
    <row r="445" s="603" customFormat="1" x14ac:dyDescent="0.25"/>
    <row r="446" s="603" customFormat="1" x14ac:dyDescent="0.25"/>
    <row r="447" s="603" customFormat="1" x14ac:dyDescent="0.25"/>
    <row r="448" s="603" customFormat="1" x14ac:dyDescent="0.25"/>
    <row r="449" s="603" customFormat="1" x14ac:dyDescent="0.25"/>
    <row r="450" s="603" customFormat="1" x14ac:dyDescent="0.25"/>
    <row r="451" s="603" customFormat="1" x14ac:dyDescent="0.25"/>
    <row r="452" s="603" customFormat="1" x14ac:dyDescent="0.25"/>
    <row r="453" s="603" customFormat="1" x14ac:dyDescent="0.25"/>
  </sheetData>
  <sortState xmlns:xlrd2="http://schemas.microsoft.com/office/spreadsheetml/2017/richdata2" ref="A7:X36">
    <sortCondition ref="S7:S36"/>
  </sortState>
  <mergeCells count="34">
    <mergeCell ref="Q4:X4"/>
    <mergeCell ref="C4:F4"/>
    <mergeCell ref="H4:J4"/>
    <mergeCell ref="L4:O4"/>
    <mergeCell ref="C44:F44"/>
    <mergeCell ref="H44:J44"/>
    <mergeCell ref="L44:O44"/>
    <mergeCell ref="A123:X123"/>
    <mergeCell ref="A202:J202"/>
    <mergeCell ref="A43:X43"/>
    <mergeCell ref="A83:X83"/>
    <mergeCell ref="C164:F164"/>
    <mergeCell ref="H164:J164"/>
    <mergeCell ref="L164:O164"/>
    <mergeCell ref="C84:F84"/>
    <mergeCell ref="H84:J84"/>
    <mergeCell ref="Q164:X164"/>
    <mergeCell ref="A164:B165"/>
    <mergeCell ref="A203:B203"/>
    <mergeCell ref="A204:B204"/>
    <mergeCell ref="A2:X2"/>
    <mergeCell ref="Q3:X3"/>
    <mergeCell ref="A3:O3"/>
    <mergeCell ref="A163:X163"/>
    <mergeCell ref="Q84:X84"/>
    <mergeCell ref="Q124:X124"/>
    <mergeCell ref="A44:B45"/>
    <mergeCell ref="A84:B85"/>
    <mergeCell ref="A124:B125"/>
    <mergeCell ref="Q44:X44"/>
    <mergeCell ref="L84:O84"/>
    <mergeCell ref="C124:F124"/>
    <mergeCell ref="H124:J124"/>
    <mergeCell ref="L124:O124"/>
  </mergeCell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C138-1CE2-4DDF-88C9-D865C6B8EE54}">
  <sheetPr>
    <tabColor rgb="FFFF8181"/>
  </sheetPr>
  <dimension ref="A1:CQ62"/>
  <sheetViews>
    <sheetView topLeftCell="A6" zoomScale="80" zoomScaleNormal="80" workbookViewId="0">
      <selection activeCell="L70" sqref="L70"/>
    </sheetView>
  </sheetViews>
  <sheetFormatPr baseColWidth="10" defaultColWidth="8.88671875" defaultRowHeight="13.8" x14ac:dyDescent="0.25"/>
  <cols>
    <col min="1" max="1" width="8.88671875" style="3"/>
    <col min="2" max="2" width="40.88671875" style="3" customWidth="1"/>
    <col min="3" max="5" width="9.5546875" style="3" customWidth="1"/>
    <col min="6" max="6" width="9.5546875" style="3" bestFit="1" customWidth="1"/>
    <col min="7" max="7" width="8.88671875" style="3"/>
    <col min="8" max="8" width="12.109375" style="3" customWidth="1"/>
    <col min="9" max="9" width="11.88671875" style="3" customWidth="1"/>
    <col min="10" max="10" width="14.88671875" style="3" customWidth="1"/>
    <col min="11" max="11" width="8.88671875" style="3"/>
    <col min="12" max="12" width="11.44140625" style="3" customWidth="1"/>
    <col min="13" max="13" width="22.109375" style="3" customWidth="1"/>
    <col min="14" max="14" width="25.109375" style="3" customWidth="1"/>
    <col min="15" max="15" width="23.44140625" style="3" customWidth="1"/>
    <col min="16" max="16384" width="8.88671875" style="3"/>
  </cols>
  <sheetData>
    <row r="1" spans="1:95" ht="14.4" thickBot="1" x14ac:dyDescent="0.3"/>
    <row r="2" spans="1:95" ht="21.6" customHeight="1" x14ac:dyDescent="0.25">
      <c r="B2" s="815" t="s">
        <v>222</v>
      </c>
      <c r="C2" s="816"/>
      <c r="D2" s="816"/>
      <c r="E2" s="816"/>
      <c r="F2" s="816"/>
      <c r="G2" s="816"/>
      <c r="H2" s="816"/>
      <c r="I2" s="816"/>
      <c r="J2" s="816"/>
      <c r="K2" s="816"/>
      <c r="L2" s="816"/>
      <c r="M2" s="816"/>
      <c r="N2" s="816"/>
      <c r="O2" s="817"/>
    </row>
    <row r="3" spans="1:95" ht="58.95" customHeight="1" thickBot="1" x14ac:dyDescent="0.3">
      <c r="B3" s="818"/>
      <c r="C3" s="819"/>
      <c r="D3" s="819"/>
      <c r="E3" s="819"/>
      <c r="F3" s="819"/>
      <c r="G3" s="819"/>
      <c r="H3" s="819"/>
      <c r="I3" s="819"/>
      <c r="J3" s="819"/>
      <c r="K3" s="819"/>
      <c r="L3" s="819"/>
      <c r="M3" s="819"/>
      <c r="N3" s="819"/>
      <c r="O3" s="820"/>
    </row>
    <row r="4" spans="1:95" s="244" customFormat="1" ht="50.4" customHeight="1" thickBot="1" x14ac:dyDescent="0.4">
      <c r="A4" s="243"/>
      <c r="B4" s="821" t="s">
        <v>205</v>
      </c>
      <c r="C4" s="822"/>
      <c r="D4" s="822"/>
      <c r="E4" s="822"/>
      <c r="F4" s="822"/>
      <c r="G4" s="823"/>
      <c r="H4" s="822"/>
      <c r="I4" s="822"/>
      <c r="J4" s="822"/>
      <c r="K4" s="823"/>
      <c r="L4" s="822"/>
      <c r="M4" s="822"/>
      <c r="N4" s="822"/>
      <c r="O4" s="824"/>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row>
    <row r="5" spans="1:95" ht="59.4" customHeight="1" x14ac:dyDescent="0.25">
      <c r="B5" s="317" t="s">
        <v>205</v>
      </c>
      <c r="C5" s="307">
        <v>2020</v>
      </c>
      <c r="D5" s="307">
        <v>2021</v>
      </c>
      <c r="E5" s="307">
        <v>2022</v>
      </c>
      <c r="F5" s="308">
        <v>2025</v>
      </c>
      <c r="H5" s="310" t="s">
        <v>3</v>
      </c>
      <c r="I5" s="307" t="s">
        <v>206</v>
      </c>
      <c r="J5" s="308" t="s">
        <v>207</v>
      </c>
      <c r="L5" s="310" t="s">
        <v>208</v>
      </c>
      <c r="M5" s="307" t="s">
        <v>209</v>
      </c>
      <c r="N5" s="307" t="s">
        <v>210</v>
      </c>
      <c r="O5" s="308" t="s">
        <v>211</v>
      </c>
    </row>
    <row r="6" spans="1:95" ht="20.399999999999999" customHeight="1" thickBot="1" x14ac:dyDescent="0.3">
      <c r="B6" s="318" t="s">
        <v>220</v>
      </c>
      <c r="C6" s="293" t="s">
        <v>83</v>
      </c>
      <c r="D6" s="293" t="s">
        <v>83</v>
      </c>
      <c r="E6" s="293" t="s">
        <v>83</v>
      </c>
      <c r="F6" s="309" t="s">
        <v>83</v>
      </c>
      <c r="H6" s="313" t="s">
        <v>83</v>
      </c>
      <c r="I6" s="293" t="s">
        <v>83</v>
      </c>
      <c r="J6" s="309" t="s">
        <v>83</v>
      </c>
      <c r="L6" s="314" t="s">
        <v>13</v>
      </c>
      <c r="M6" s="315" t="s">
        <v>13</v>
      </c>
      <c r="N6" s="315" t="s">
        <v>219</v>
      </c>
      <c r="O6" s="316" t="s">
        <v>13</v>
      </c>
    </row>
    <row r="7" spans="1:95" x14ac:dyDescent="0.25">
      <c r="A7" s="245"/>
      <c r="B7" s="319" t="s">
        <v>32</v>
      </c>
      <c r="C7" s="296">
        <f>[1]France!M28</f>
        <v>952.37240904530449</v>
      </c>
      <c r="D7" s="296">
        <f>[1]France!N28</f>
        <v>1024.8491403648839</v>
      </c>
      <c r="E7" s="296">
        <f>[1]France!O28</f>
        <v>1048.7405826672723</v>
      </c>
      <c r="F7" s="295">
        <f>[1]France!R28</f>
        <v>1148.6581318871131</v>
      </c>
      <c r="H7" s="249">
        <f>[1]France!AP28</f>
        <v>1338.8082903625786</v>
      </c>
      <c r="I7" s="248">
        <f>[1]France!W28</f>
        <v>1369.8728321876922</v>
      </c>
      <c r="J7" s="248">
        <f>[1]France!BI28</f>
        <v>1588.1802089907505</v>
      </c>
      <c r="L7" s="250">
        <f>E7/D7-1</f>
        <v>2.3312155283539804E-2</v>
      </c>
      <c r="M7" s="251">
        <v>3.1111238177347733E-2</v>
      </c>
      <c r="N7" s="251">
        <f t="shared" ref="N7:N17" si="0">(I7/F7)^(1/5)-1</f>
        <v>3.5852437257298808E-2</v>
      </c>
      <c r="O7" s="251">
        <v>6.6944422969449358E-2</v>
      </c>
    </row>
    <row r="8" spans="1:95" x14ac:dyDescent="0.25">
      <c r="B8" s="319" t="s">
        <v>34</v>
      </c>
      <c r="C8" s="294">
        <f>[1]Germany!M28</f>
        <v>1520.5462354240799</v>
      </c>
      <c r="D8" s="294">
        <f>[1]Germany!N28</f>
        <v>1632.1897850682778</v>
      </c>
      <c r="E8" s="294">
        <f>[1]Germany!O28</f>
        <v>1706.7236261416328</v>
      </c>
      <c r="F8" s="297">
        <f>[1]Germany!R28</f>
        <v>2004.2616618314066</v>
      </c>
      <c r="H8" s="255">
        <f>[1]Germany!AP28</f>
        <v>2327.9428811316498</v>
      </c>
      <c r="I8" s="254">
        <f>[1]Germany!W28</f>
        <v>2408.7771862935283</v>
      </c>
      <c r="J8" s="254">
        <f>[1]Germany!BI28</f>
        <v>2805.6164057635074</v>
      </c>
      <c r="L8" s="256">
        <f t="shared" ref="L8:L17" si="1">E8/D8-1</f>
        <v>4.5664935386320327E-2</v>
      </c>
      <c r="M8" s="257">
        <v>3.0394614660782304E-2</v>
      </c>
      <c r="N8" s="257">
        <f t="shared" si="0"/>
        <v>3.7453026604930217E-2</v>
      </c>
      <c r="O8" s="257">
        <v>6.9583697030699776E-2</v>
      </c>
    </row>
    <row r="9" spans="1:95" x14ac:dyDescent="0.25">
      <c r="B9" s="319" t="s">
        <v>42</v>
      </c>
      <c r="C9" s="294">
        <f>[1]Italy!M28</f>
        <v>631.42660938800304</v>
      </c>
      <c r="D9" s="294">
        <f>[1]Italy!N28</f>
        <v>659.92122265797502</v>
      </c>
      <c r="E9" s="294">
        <f>[1]Italy!O28</f>
        <v>677.73528887797909</v>
      </c>
      <c r="F9" s="297">
        <f>[1]Italy!R28</f>
        <v>742.72240625935649</v>
      </c>
      <c r="H9" s="255">
        <f>[1]Italy!AP28</f>
        <v>808.53887222850574</v>
      </c>
      <c r="I9" s="254">
        <f>[1]Italy!W28</f>
        <v>873.39544282612565</v>
      </c>
      <c r="J9" s="254">
        <f>[1]Italy!BI28</f>
        <v>943.7089777311927</v>
      </c>
      <c r="L9" s="256">
        <f t="shared" si="1"/>
        <v>2.6994231445162553E-2</v>
      </c>
      <c r="M9" s="257">
        <v>1.7126280409690109E-2</v>
      </c>
      <c r="N9" s="257">
        <f t="shared" si="0"/>
        <v>3.2944242176401017E-2</v>
      </c>
      <c r="O9" s="257">
        <v>4.9064792933900092E-2</v>
      </c>
    </row>
    <row r="10" spans="1:95" x14ac:dyDescent="0.25">
      <c r="B10" s="319" t="s">
        <v>54</v>
      </c>
      <c r="C10" s="294">
        <f>[1]Poland!M28</f>
        <v>545.9534636300865</v>
      </c>
      <c r="D10" s="294">
        <f>[1]Poland!N28</f>
        <v>563.21111332061957</v>
      </c>
      <c r="E10" s="294">
        <f>[1]Poland!O28</f>
        <v>582.99285793312981</v>
      </c>
      <c r="F10" s="297">
        <f>[1]Poland!R28</f>
        <v>625.35332410277886</v>
      </c>
      <c r="H10" s="255">
        <f>[1]Poland!AP28</f>
        <v>619.72686993080265</v>
      </c>
      <c r="I10" s="254">
        <f>[1]Poland!W28</f>
        <v>712.12513440466364</v>
      </c>
      <c r="J10" s="254">
        <f>[1]Poland!BI28</f>
        <v>805.0486509940265</v>
      </c>
      <c r="L10" s="256">
        <f t="shared" si="1"/>
        <v>3.5123143248860345E-2</v>
      </c>
      <c r="M10" s="257">
        <v>-1.8059592818873149E-3</v>
      </c>
      <c r="N10" s="257">
        <f t="shared" si="0"/>
        <v>2.632798339967346E-2</v>
      </c>
      <c r="O10" s="257">
        <v>5.1814934020113723E-2</v>
      </c>
    </row>
    <row r="11" spans="1:95" x14ac:dyDescent="0.25">
      <c r="B11" s="319" t="s">
        <v>64</v>
      </c>
      <c r="C11" s="294">
        <f>[1]Spain!M28</f>
        <v>470.66015404165461</v>
      </c>
      <c r="D11" s="294">
        <f>[1]Spain!N28</f>
        <v>496.72995357616355</v>
      </c>
      <c r="E11" s="294">
        <f>[1]Spain!O28</f>
        <v>514.46942972439888</v>
      </c>
      <c r="F11" s="297">
        <f>[1]Spain!R28</f>
        <v>568.36400804549748</v>
      </c>
      <c r="H11" s="255">
        <f>[1]Spain!AP28</f>
        <v>582.73040083166018</v>
      </c>
      <c r="I11" s="254">
        <f>[1]Spain!W28</f>
        <v>663.55768917495936</v>
      </c>
      <c r="J11" s="254">
        <f>[1]Spain!BI28</f>
        <v>752.91371019686062</v>
      </c>
      <c r="L11" s="256">
        <f t="shared" si="1"/>
        <v>3.5712515463425465E-2</v>
      </c>
      <c r="M11" s="257">
        <v>5.0049978563218023E-3</v>
      </c>
      <c r="N11" s="257">
        <f t="shared" si="0"/>
        <v>3.1455328025293383E-2</v>
      </c>
      <c r="O11" s="257">
        <v>5.7849115978776844E-2</v>
      </c>
    </row>
    <row r="12" spans="1:95" x14ac:dyDescent="0.25">
      <c r="B12" s="319" t="s">
        <v>212</v>
      </c>
      <c r="C12" s="294">
        <f>[1]EU22!M28</f>
        <v>2174.6073922911719</v>
      </c>
      <c r="D12" s="294">
        <f>[1]EU22!N28</f>
        <v>2310.6386864041824</v>
      </c>
      <c r="E12" s="294">
        <f>[1]EU22!O28</f>
        <v>2407.9351070576845</v>
      </c>
      <c r="F12" s="297">
        <f>[1]EU22!R28</f>
        <v>2732.8457220527966</v>
      </c>
      <c r="H12" s="255">
        <f>[1]EU22!AP28</f>
        <v>2981.5286399003503</v>
      </c>
      <c r="I12" s="254">
        <f>[1]EU22!W28</f>
        <v>3285.805764214746</v>
      </c>
      <c r="J12" s="254">
        <f>[1]EU22!BI28</f>
        <v>3738.636171743115</v>
      </c>
      <c r="L12" s="256">
        <f t="shared" si="1"/>
        <v>4.2108020274219005E-2</v>
      </c>
      <c r="M12" s="257">
        <v>1.7571123377994935E-2</v>
      </c>
      <c r="N12" s="257">
        <f t="shared" si="0"/>
        <v>3.7541207587299619E-2</v>
      </c>
      <c r="O12" s="257">
        <v>6.4681279108169898E-2</v>
      </c>
    </row>
    <row r="13" spans="1:95" x14ac:dyDescent="0.25">
      <c r="B13" s="319" t="s">
        <v>173</v>
      </c>
      <c r="C13" s="294">
        <f>[1]UK!M28</f>
        <v>1747.6687886774102</v>
      </c>
      <c r="D13" s="294">
        <f>[1]UK!N28</f>
        <v>1830.7613860917606</v>
      </c>
      <c r="E13" s="294">
        <f>[1]UK!O28</f>
        <v>1882.8099193248488</v>
      </c>
      <c r="F13" s="297">
        <f>[1]UK!R28</f>
        <v>2057.6560065391991</v>
      </c>
      <c r="H13" s="255">
        <f>[1]UK!AP28</f>
        <v>2346.9006190791715</v>
      </c>
      <c r="I13" s="254">
        <f>[1]UK!W28</f>
        <v>2422.8414119944064</v>
      </c>
      <c r="J13" s="254">
        <f>[1]UK!BI28</f>
        <v>2727.6161287869768</v>
      </c>
      <c r="L13" s="256">
        <f t="shared" si="1"/>
        <v>2.8429992913603819E-2</v>
      </c>
      <c r="M13" s="257">
        <v>2.6654666344919642E-2</v>
      </c>
      <c r="N13" s="257">
        <f t="shared" si="0"/>
        <v>3.3214382937523101E-2</v>
      </c>
      <c r="O13" s="257">
        <v>5.7991297690044297E-2</v>
      </c>
    </row>
    <row r="14" spans="1:95" x14ac:dyDescent="0.25">
      <c r="B14" s="319" t="s">
        <v>68</v>
      </c>
      <c r="C14" s="294">
        <f>[1]Switzerland!M28</f>
        <v>178.65242406319996</v>
      </c>
      <c r="D14" s="294">
        <f>[1]Switzerland!N28</f>
        <v>196.41029196174506</v>
      </c>
      <c r="E14" s="294">
        <f>[1]Switzerland!O28</f>
        <v>207.78993947388557</v>
      </c>
      <c r="F14" s="297">
        <f>[1]Switzerland!R28</f>
        <v>241.79628022711969</v>
      </c>
      <c r="H14" s="255">
        <f>[1]Switzerland!AP28</f>
        <v>259.49970660527424</v>
      </c>
      <c r="I14" s="254">
        <f>[1]Switzerland!W28</f>
        <v>287.54053938842327</v>
      </c>
      <c r="J14" s="254">
        <f>[1]Switzerland!BI28</f>
        <v>327.10527677488227</v>
      </c>
      <c r="L14" s="256">
        <f t="shared" si="1"/>
        <v>5.7938142642529833E-2</v>
      </c>
      <c r="M14" s="257">
        <v>1.4232332341099774E-2</v>
      </c>
      <c r="N14" s="257">
        <f t="shared" si="0"/>
        <v>3.5261094887820699E-2</v>
      </c>
      <c r="O14" s="257">
        <v>6.2300991764107305E-2</v>
      </c>
    </row>
    <row r="15" spans="1:95" x14ac:dyDescent="0.25">
      <c r="B15" s="319" t="s">
        <v>72</v>
      </c>
      <c r="C15" s="294">
        <f>'[1]EEA NO LI IS'!M28</f>
        <v>132.12069055682034</v>
      </c>
      <c r="D15" s="294">
        <f>'[1]EEA NO LI IS'!N28</f>
        <v>146.00389092712931</v>
      </c>
      <c r="E15" s="294">
        <f>'[1]EEA NO LI IS'!O28</f>
        <v>151.14880745038235</v>
      </c>
      <c r="F15" s="297">
        <f>'[1]EEA NO LI IS'!R28</f>
        <v>170.17382041209683</v>
      </c>
      <c r="H15" s="255">
        <f>'[1]EEA NO LI IS'!AP28</f>
        <v>175.95293646721859</v>
      </c>
      <c r="I15" s="254">
        <f>'[1]EEA NO LI IS'!W28</f>
        <v>188.59818077428588</v>
      </c>
      <c r="J15" s="254">
        <f>'[1]EEA NO LI IS'!BI28</f>
        <v>259.62194857168265</v>
      </c>
      <c r="L15" s="256">
        <f t="shared" si="1"/>
        <v>3.5238215163874598E-2</v>
      </c>
      <c r="M15" s="257">
        <v>6.7015888523285216E-3</v>
      </c>
      <c r="N15" s="257">
        <f t="shared" si="0"/>
        <v>2.0772473166026595E-2</v>
      </c>
      <c r="O15" s="257">
        <v>8.8152417508519987E-2</v>
      </c>
    </row>
    <row r="16" spans="1:95" x14ac:dyDescent="0.25">
      <c r="B16" s="320" t="s">
        <v>75</v>
      </c>
      <c r="C16" s="300">
        <f t="shared" ref="C16:F16" si="2">SUM(C7:C12)</f>
        <v>6295.5662638203003</v>
      </c>
      <c r="D16" s="300">
        <f t="shared" si="2"/>
        <v>6687.5399013921024</v>
      </c>
      <c r="E16" s="300">
        <f t="shared" si="2"/>
        <v>6938.5968924020981</v>
      </c>
      <c r="F16" s="301">
        <f t="shared" si="2"/>
        <v>7822.205254178949</v>
      </c>
      <c r="H16" s="302">
        <f>SUM(H7:H12)</f>
        <v>8659.2759543855482</v>
      </c>
      <c r="I16" s="303">
        <f>SUM(I7:I12)</f>
        <v>9313.5340491017159</v>
      </c>
      <c r="J16" s="304">
        <f>SUM(J7:J12)</f>
        <v>10634.104125419453</v>
      </c>
      <c r="L16" s="305">
        <f t="shared" si="1"/>
        <v>3.7541008309757595E-2</v>
      </c>
      <c r="M16" s="306">
        <v>2.0541040862633198E-2</v>
      </c>
      <c r="N16" s="306">
        <f t="shared" si="0"/>
        <v>3.5516586872947231E-2</v>
      </c>
      <c r="O16" s="306">
        <v>6.3345359599460416E-2</v>
      </c>
    </row>
    <row r="17" spans="1:95" ht="14.4" thickBot="1" x14ac:dyDescent="0.3">
      <c r="B17" s="321" t="s">
        <v>213</v>
      </c>
      <c r="C17" s="298">
        <f t="shared" ref="C17:F17" si="3">SUM(C7:C15)</f>
        <v>8354.0081671177304</v>
      </c>
      <c r="D17" s="298">
        <f t="shared" si="3"/>
        <v>8860.7154703727374</v>
      </c>
      <c r="E17" s="298">
        <f t="shared" si="3"/>
        <v>9180.3455586512155</v>
      </c>
      <c r="F17" s="299">
        <f t="shared" si="3"/>
        <v>10291.831361357365</v>
      </c>
      <c r="H17" s="262">
        <f t="shared" ref="H17" si="4">SUM(H7:H15)</f>
        <v>11441.629216537212</v>
      </c>
      <c r="I17" s="261">
        <f>SUM(I7:I15)</f>
        <v>12212.514181258832</v>
      </c>
      <c r="J17" s="261">
        <f t="shared" ref="J17" si="5">SUM(J7:J15)</f>
        <v>13948.447479552995</v>
      </c>
      <c r="L17" s="263">
        <f t="shared" si="1"/>
        <v>3.6072717755943451E-2</v>
      </c>
      <c r="M17" s="264">
        <v>2.1407498086660759E-2</v>
      </c>
      <c r="N17" s="264">
        <f t="shared" si="0"/>
        <v>3.481444861033367E-2</v>
      </c>
      <c r="O17" s="264">
        <v>6.2690117877103102E-2</v>
      </c>
    </row>
    <row r="19" spans="1:95" s="265" customFormat="1" ht="44.4" customHeight="1" thickBot="1" x14ac:dyDescent="0.4">
      <c r="A19" s="243"/>
      <c r="B19" s="809" t="s">
        <v>214</v>
      </c>
      <c r="C19" s="810"/>
      <c r="D19" s="810"/>
      <c r="E19" s="810"/>
      <c r="F19" s="810"/>
      <c r="G19" s="810"/>
      <c r="H19" s="810"/>
      <c r="I19" s="810"/>
      <c r="J19" s="810"/>
      <c r="K19" s="810"/>
      <c r="L19" s="810"/>
      <c r="M19" s="810"/>
      <c r="N19" s="810"/>
      <c r="O19" s="811"/>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c r="BB19" s="243"/>
      <c r="BC19" s="243"/>
      <c r="BD19" s="243"/>
      <c r="BE19" s="243"/>
      <c r="BF19" s="243"/>
      <c r="BG19" s="243"/>
      <c r="BH19" s="243"/>
      <c r="BI19" s="243"/>
      <c r="BJ19" s="243"/>
      <c r="BK19" s="243"/>
      <c r="BL19" s="243"/>
      <c r="BM19" s="243"/>
      <c r="BN19" s="243"/>
      <c r="BO19" s="243"/>
      <c r="BP19" s="243"/>
      <c r="BQ19" s="243"/>
      <c r="BR19" s="243"/>
      <c r="BS19" s="243"/>
      <c r="BT19" s="243"/>
      <c r="BU19" s="243"/>
      <c r="BV19" s="243"/>
      <c r="BW19" s="243"/>
      <c r="BX19" s="243"/>
      <c r="BY19" s="243"/>
      <c r="BZ19" s="243"/>
      <c r="CA19" s="243"/>
      <c r="CB19" s="243"/>
      <c r="CC19" s="243"/>
      <c r="CD19" s="243"/>
      <c r="CE19" s="243"/>
      <c r="CF19" s="243"/>
      <c r="CG19" s="243"/>
      <c r="CH19" s="243"/>
      <c r="CI19" s="243"/>
      <c r="CJ19" s="243"/>
      <c r="CK19" s="243"/>
      <c r="CL19" s="243"/>
      <c r="CM19" s="243"/>
      <c r="CN19" s="243"/>
      <c r="CO19" s="243"/>
      <c r="CP19" s="243"/>
      <c r="CQ19" s="243"/>
    </row>
    <row r="20" spans="1:95" ht="66" customHeight="1" x14ac:dyDescent="0.25">
      <c r="B20" s="317" t="s">
        <v>214</v>
      </c>
      <c r="C20" s="307">
        <v>2020</v>
      </c>
      <c r="D20" s="307">
        <v>2021</v>
      </c>
      <c r="E20" s="307">
        <v>2022</v>
      </c>
      <c r="F20" s="308">
        <v>2025</v>
      </c>
      <c r="H20" s="310" t="s">
        <v>3</v>
      </c>
      <c r="I20" s="307" t="s">
        <v>206</v>
      </c>
      <c r="J20" s="308" t="s">
        <v>207</v>
      </c>
      <c r="L20" s="310" t="s">
        <v>208</v>
      </c>
      <c r="M20" s="307" t="s">
        <v>209</v>
      </c>
      <c r="N20" s="307" t="s">
        <v>210</v>
      </c>
      <c r="O20" s="308" t="s">
        <v>211</v>
      </c>
    </row>
    <row r="21" spans="1:95" ht="14.4" thickBot="1" x14ac:dyDescent="0.3">
      <c r="B21" s="318" t="s">
        <v>220</v>
      </c>
      <c r="C21" s="293" t="s">
        <v>83</v>
      </c>
      <c r="D21" s="293" t="s">
        <v>83</v>
      </c>
      <c r="E21" s="293" t="s">
        <v>83</v>
      </c>
      <c r="F21" s="309" t="s">
        <v>83</v>
      </c>
      <c r="H21" s="313" t="s">
        <v>83</v>
      </c>
      <c r="I21" s="293" t="s">
        <v>83</v>
      </c>
      <c r="J21" s="309" t="s">
        <v>83</v>
      </c>
      <c r="L21" s="314" t="s">
        <v>13</v>
      </c>
      <c r="M21" s="315" t="s">
        <v>13</v>
      </c>
      <c r="N21" s="315" t="s">
        <v>219</v>
      </c>
      <c r="O21" s="316" t="s">
        <v>13</v>
      </c>
    </row>
    <row r="22" spans="1:95" x14ac:dyDescent="0.25">
      <c r="B22" s="322" t="s">
        <v>32</v>
      </c>
      <c r="C22" s="247">
        <f>'[1]Mikes data '!C13</f>
        <v>985.71605059306842</v>
      </c>
      <c r="D22" s="247">
        <f>'[1]Mikes data '!D13</f>
        <v>1059.7560388815057</v>
      </c>
      <c r="E22" s="247">
        <f>'[1]Mikes data '!E13</f>
        <v>1101.0702369475318</v>
      </c>
      <c r="F22" s="248">
        <f>'[1]Mikes data '!F13</f>
        <v>1225.8546869418522</v>
      </c>
      <c r="H22" s="249">
        <f>'[1]Mikes data '!H13</f>
        <v>1444.2338742335471</v>
      </c>
      <c r="I22" s="336">
        <f>'[1]Mikes data '!I13</f>
        <v>1465.282880233344</v>
      </c>
      <c r="J22" s="249">
        <f>'[1]Mikes data '!J13</f>
        <v>1702.1112090436477</v>
      </c>
      <c r="L22" s="250">
        <f t="shared" ref="L22:L32" si="6">E22/D22-1</f>
        <v>3.8984630943580401E-2</v>
      </c>
      <c r="M22" s="251">
        <v>3.3331591479123013E-2</v>
      </c>
      <c r="N22" s="251">
        <f t="shared" ref="N22:N32" si="7">(I22/F22)^(1/5)-1</f>
        <v>3.6326244786869522E-2</v>
      </c>
      <c r="O22" s="251">
        <v>6.7848859047802135E-2</v>
      </c>
    </row>
    <row r="23" spans="1:95" x14ac:dyDescent="0.25">
      <c r="B23" s="319" t="s">
        <v>34</v>
      </c>
      <c r="C23" s="253">
        <f>'[1]Mikes data '!C14</f>
        <v>1589.3751115659011</v>
      </c>
      <c r="D23" s="253">
        <f>'[1]Mikes data '!D14</f>
        <v>1716.6425805534018</v>
      </c>
      <c r="E23" s="253">
        <f>'[1]Mikes data '!E14</f>
        <v>1829.9514723821619</v>
      </c>
      <c r="F23" s="254">
        <f>'[1]Mikes data '!F14</f>
        <v>2141.1180145993421</v>
      </c>
      <c r="H23" s="255">
        <f>'[1]Mikes data '!H14</f>
        <v>2535.9883657880259</v>
      </c>
      <c r="I23" s="332">
        <f>'[1]Mikes data '!I14</f>
        <v>2573.4929278612126</v>
      </c>
      <c r="J23" s="255">
        <f>'[1]Mikes data '!J14</f>
        <v>3090.9562727252655</v>
      </c>
      <c r="L23" s="256">
        <f t="shared" si="6"/>
        <v>6.600610582095201E-2</v>
      </c>
      <c r="M23" s="257">
        <v>3.44305312266735E-2</v>
      </c>
      <c r="N23" s="257">
        <f t="shared" si="7"/>
        <v>3.7472215518419505E-2</v>
      </c>
      <c r="O23" s="257">
        <v>7.619371430022337E-2</v>
      </c>
    </row>
    <row r="24" spans="1:95" x14ac:dyDescent="0.25">
      <c r="B24" s="319" t="s">
        <v>42</v>
      </c>
      <c r="C24" s="253">
        <f>'[1]Mikes data '!C18</f>
        <v>653.01003310203168</v>
      </c>
      <c r="D24" s="253">
        <f>'[1]Mikes data '!D18</f>
        <v>684.08000633466918</v>
      </c>
      <c r="E24" s="253">
        <f>'[1]Mikes data '!E18</f>
        <v>712.9835684715224</v>
      </c>
      <c r="F24" s="254">
        <f>'[1]Mikes data '!F18</f>
        <v>798.13247767291398</v>
      </c>
      <c r="H24" s="255">
        <f>'[1]Mikes data '!H18</f>
        <v>883.91365572285156</v>
      </c>
      <c r="I24" s="332">
        <f>'[1]Mikes data '!I18</f>
        <v>933.5085596223621</v>
      </c>
      <c r="J24" s="255">
        <f>'[1]Mikes data '!J18</f>
        <v>1044.5753394334863</v>
      </c>
      <c r="L24" s="256">
        <f t="shared" si="6"/>
        <v>4.2251727676883455E-2</v>
      </c>
      <c r="M24" s="257">
        <v>2.0626809332900065E-2</v>
      </c>
      <c r="N24" s="257">
        <f t="shared" si="7"/>
        <v>3.1831220138424321E-2</v>
      </c>
      <c r="O24" s="257">
        <v>5.5292756190608028E-2</v>
      </c>
    </row>
    <row r="25" spans="1:95" x14ac:dyDescent="0.25">
      <c r="B25" s="319" t="s">
        <v>54</v>
      </c>
      <c r="C25" s="253">
        <f>'[1]Mikes data '!C24</f>
        <v>564.04624162909568</v>
      </c>
      <c r="D25" s="253">
        <f>'[1]Mikes data '!D24</f>
        <v>583.40990725681911</v>
      </c>
      <c r="E25" s="253">
        <f>'[1]Mikes data '!E24</f>
        <v>600.53653125710639</v>
      </c>
      <c r="F25" s="254">
        <f>'[1]Mikes data '!F24</f>
        <v>652.35513162453867</v>
      </c>
      <c r="H25" s="255">
        <f>'[1]Mikes data '!H24</f>
        <v>657.03701211929774</v>
      </c>
      <c r="I25" s="332">
        <f>'[1]Mikes data '!I24</f>
        <v>739.82323175239026</v>
      </c>
      <c r="J25" s="255">
        <f>'[1]Mikes data '!J24</f>
        <v>878.66176734546275</v>
      </c>
      <c r="L25" s="256">
        <f t="shared" si="6"/>
        <v>2.9356073298131502E-2</v>
      </c>
      <c r="M25" s="257">
        <v>1.4312748749822912E-3</v>
      </c>
      <c r="N25" s="257">
        <f t="shared" si="7"/>
        <v>2.5483734663886759E-2</v>
      </c>
      <c r="O25" s="257">
        <v>6.1371762884464554E-2</v>
      </c>
    </row>
    <row r="26" spans="1:95" x14ac:dyDescent="0.25">
      <c r="B26" s="319" t="s">
        <v>64</v>
      </c>
      <c r="C26" s="253">
        <f>'[1]Mikes data '!C29</f>
        <v>486.97806996827745</v>
      </c>
      <c r="D26" s="253">
        <f>'[1]Mikes data '!D29</f>
        <v>509.74636741691228</v>
      </c>
      <c r="E26" s="253">
        <f>'[1]Mikes data '!E29</f>
        <v>531.02487381130072</v>
      </c>
      <c r="F26" s="254">
        <f>'[1]Mikes data '!F29</f>
        <v>593.6776703583231</v>
      </c>
      <c r="H26" s="255">
        <f>'[1]Mikes data '!H29</f>
        <v>613.99434566447769</v>
      </c>
      <c r="I26" s="332">
        <f>'[1]Mikes data '!I29</f>
        <v>693.2445363070301</v>
      </c>
      <c r="J26" s="255">
        <f>'[1]Mikes data '!J29</f>
        <v>790.50643686048329</v>
      </c>
      <c r="L26" s="256">
        <f t="shared" si="6"/>
        <v>4.1743321295677038E-2</v>
      </c>
      <c r="M26" s="257">
        <v>6.7525341454783838E-3</v>
      </c>
      <c r="N26" s="257">
        <f t="shared" si="7"/>
        <v>3.149505004158959E-2</v>
      </c>
      <c r="O26" s="257">
        <v>5.8938989951933474E-2</v>
      </c>
    </row>
    <row r="27" spans="1:95" x14ac:dyDescent="0.25">
      <c r="B27" s="319" t="s">
        <v>212</v>
      </c>
      <c r="C27" s="253">
        <f>'[1]Mikes data '!C34</f>
        <v>2222.7301845529737</v>
      </c>
      <c r="D27" s="253">
        <f>'[1]Mikes data '!D34</f>
        <v>2403.8411496526951</v>
      </c>
      <c r="E27" s="253">
        <f>'[1]Mikes data '!E34</f>
        <v>2531.119597059278</v>
      </c>
      <c r="F27" s="254">
        <f>'[1]Mikes data '!F34</f>
        <v>2889.8338341124727</v>
      </c>
      <c r="H27" s="255">
        <f>'[1]Mikes data '!H34</f>
        <v>3132.4441355905865</v>
      </c>
      <c r="I27" s="332">
        <f>'[1]Mikes data '!I34</f>
        <v>3459.682035759789</v>
      </c>
      <c r="J27" s="255">
        <f>'[1]Mikes data '!J34</f>
        <v>4107.9938315727813</v>
      </c>
      <c r="L27" s="256">
        <f t="shared" si="6"/>
        <v>5.2947944345229203E-2</v>
      </c>
      <c r="M27" s="257">
        <v>1.6253589562992055E-2</v>
      </c>
      <c r="N27" s="257">
        <f t="shared" si="7"/>
        <v>3.6651219707818594E-2</v>
      </c>
      <c r="O27" s="257">
        <v>7.288057501522105E-2</v>
      </c>
    </row>
    <row r="28" spans="1:95" x14ac:dyDescent="0.25">
      <c r="B28" s="319" t="s">
        <v>173</v>
      </c>
      <c r="C28" s="253">
        <f>'[1]Mikes data '!C32</f>
        <v>1795.2849019571743</v>
      </c>
      <c r="D28" s="253">
        <f>'[1]Mikes data '!D32</f>
        <v>1886.1711659325429</v>
      </c>
      <c r="E28" s="253">
        <f>'[1]Mikes data '!E32</f>
        <v>1972.9831871565218</v>
      </c>
      <c r="F28" s="254">
        <f>'[1]Mikes data '!F32</f>
        <v>2213.3847358855692</v>
      </c>
      <c r="H28" s="255">
        <f>'[1]Mikes data '!H32</f>
        <v>2603.5578804827614</v>
      </c>
      <c r="I28" s="332">
        <f>'[1]Mikes data '!I32</f>
        <v>2616.8453976850255</v>
      </c>
      <c r="J28" s="255">
        <f>'[1]Mikes data '!J32</f>
        <v>2894.5296172110516</v>
      </c>
      <c r="L28" s="256">
        <f t="shared" si="6"/>
        <v>4.6025526628734159E-2</v>
      </c>
      <c r="M28" s="257">
        <v>3.3004147686717999E-2</v>
      </c>
      <c r="N28" s="257">
        <f t="shared" si="7"/>
        <v>3.405640967461232E-2</v>
      </c>
      <c r="O28" s="257">
        <v>5.5125738908086142E-2</v>
      </c>
    </row>
    <row r="29" spans="1:95" x14ac:dyDescent="0.25">
      <c r="B29" s="319" t="s">
        <v>68</v>
      </c>
      <c r="C29" s="253">
        <f>'[1]Mikes data '!C31</f>
        <v>183.61904834646558</v>
      </c>
      <c r="D29" s="253">
        <f>'[1]Mikes data '!D31</f>
        <v>202.05263706175364</v>
      </c>
      <c r="E29" s="253">
        <f>'[1]Mikes data '!E31</f>
        <v>217.07713127504852</v>
      </c>
      <c r="F29" s="254">
        <f>'[1]Mikes data '!F31</f>
        <v>254.80802436364255</v>
      </c>
      <c r="H29" s="255">
        <f>'[1]Mikes data '!H31</f>
        <v>272.41130651494069</v>
      </c>
      <c r="I29" s="332">
        <f>'[1]Mikes data '!I31</f>
        <v>302.195700379041</v>
      </c>
      <c r="J29" s="255">
        <f>'[1]Mikes data '!J31</f>
        <v>345.57269523093504</v>
      </c>
      <c r="L29" s="256">
        <f t="shared" si="6"/>
        <v>7.4359307711994393E-2</v>
      </c>
      <c r="M29" s="257">
        <v>1.3450183624914347E-2</v>
      </c>
      <c r="N29" s="257">
        <f t="shared" si="7"/>
        <v>3.4701398473603762E-2</v>
      </c>
      <c r="O29" s="257">
        <v>6.2833571500131136E-2</v>
      </c>
    </row>
    <row r="30" spans="1:95" x14ac:dyDescent="0.25">
      <c r="B30" s="319" t="s">
        <v>72</v>
      </c>
      <c r="C30" s="253">
        <f>'[1]Mikes data '!C33</f>
        <v>141.23088765447082</v>
      </c>
      <c r="D30" s="253">
        <f>'[1]Mikes data '!D33</f>
        <v>154.9520453488802</v>
      </c>
      <c r="E30" s="253">
        <f>'[1]Mikes data '!E33</f>
        <v>165.14062817578022</v>
      </c>
      <c r="F30" s="254">
        <f>'[1]Mikes data '!F33</f>
        <v>185.67056180914264</v>
      </c>
      <c r="H30" s="255">
        <f>'[1]Mikes data '!H33</f>
        <v>190.32903793176078</v>
      </c>
      <c r="I30" s="332">
        <f>'[1]Mikes data '!I33</f>
        <v>204.68322289876332</v>
      </c>
      <c r="J30" s="255">
        <f>'[1]Mikes data '!J33</f>
        <v>269.64990843663435</v>
      </c>
      <c r="L30" s="256">
        <f t="shared" si="6"/>
        <v>6.5753135455295597E-2</v>
      </c>
      <c r="M30" s="257">
        <v>4.9683862386611377E-3</v>
      </c>
      <c r="N30" s="257">
        <f t="shared" si="7"/>
        <v>1.9689245820591061E-2</v>
      </c>
      <c r="O30" s="257">
        <v>7.7485526465988164E-2</v>
      </c>
    </row>
    <row r="31" spans="1:95" x14ac:dyDescent="0.25">
      <c r="B31" s="326" t="s">
        <v>75</v>
      </c>
      <c r="C31" s="303">
        <f t="shared" ref="C31:F31" si="8">SUM(C22:C27)</f>
        <v>6501.8556914113478</v>
      </c>
      <c r="D31" s="303">
        <f t="shared" si="8"/>
        <v>6957.4760500960028</v>
      </c>
      <c r="E31" s="303">
        <f t="shared" si="8"/>
        <v>7306.6862799289011</v>
      </c>
      <c r="F31" s="304">
        <f t="shared" si="8"/>
        <v>8300.9718153094436</v>
      </c>
      <c r="H31" s="334">
        <f t="shared" ref="H31" si="9">SUM(H22:H27)</f>
        <v>9267.6113891187852</v>
      </c>
      <c r="I31" s="333">
        <f>SUM(I22:I27)</f>
        <v>9865.0341715361283</v>
      </c>
      <c r="J31" s="334">
        <f t="shared" ref="J31" si="10">SUM(J22:J27)</f>
        <v>11614.804856981127</v>
      </c>
      <c r="L31" s="305">
        <f t="shared" si="6"/>
        <v>5.0192085077760185E-2</v>
      </c>
      <c r="M31" s="306">
        <v>2.2275082204002761E-2</v>
      </c>
      <c r="N31" s="306">
        <f t="shared" si="7"/>
        <v>3.5127701140695411E-2</v>
      </c>
      <c r="O31" s="306">
        <v>6.9489673663846618E-2</v>
      </c>
    </row>
    <row r="32" spans="1:95" ht="14.4" thickBot="1" x14ac:dyDescent="0.3">
      <c r="B32" s="323" t="s">
        <v>213</v>
      </c>
      <c r="C32" s="260">
        <f t="shared" ref="C32:F32" si="11">SUM(C22:C30)</f>
        <v>8621.9905293694574</v>
      </c>
      <c r="D32" s="260">
        <f>SUM(D22:D30)</f>
        <v>9200.6518984391787</v>
      </c>
      <c r="E32" s="260">
        <f>SUM(E22:E30)</f>
        <v>9661.8872265362534</v>
      </c>
      <c r="F32" s="261">
        <f t="shared" si="11"/>
        <v>10954.835137367798</v>
      </c>
      <c r="H32" s="335">
        <f t="shared" ref="H32" si="12">SUM(H22:H30)</f>
        <v>12333.909614048249</v>
      </c>
      <c r="I32" s="337">
        <f>SUM(I22:I30)</f>
        <v>12988.758492498959</v>
      </c>
      <c r="J32" s="335">
        <f t="shared" ref="J32" si="13">SUM(J22:J30)</f>
        <v>15124.557077859748</v>
      </c>
      <c r="L32" s="263">
        <f t="shared" si="6"/>
        <v>5.0130722604049271E-2</v>
      </c>
      <c r="M32" s="264">
        <v>2.3997704482017213E-2</v>
      </c>
      <c r="N32" s="264">
        <f t="shared" si="7"/>
        <v>3.4647372361334527E-2</v>
      </c>
      <c r="O32" s="264">
        <v>6.6633854335952591E-2</v>
      </c>
    </row>
    <row r="33" spans="1:95" ht="14.4" x14ac:dyDescent="0.3">
      <c r="B33" s="266"/>
      <c r="C33" s="266"/>
      <c r="D33" s="266"/>
      <c r="E33" s="266"/>
      <c r="F33" s="267"/>
      <c r="G33" s="268"/>
      <c r="H33" s="266"/>
      <c r="J33" s="266"/>
      <c r="K33" s="268"/>
      <c r="M33" s="266"/>
      <c r="N33" s="266"/>
      <c r="O33" s="268"/>
    </row>
    <row r="34" spans="1:95" s="269" customFormat="1" ht="28.8" thickBot="1" x14ac:dyDescent="0.4">
      <c r="A34" s="243"/>
      <c r="B34" s="809" t="s">
        <v>174</v>
      </c>
      <c r="C34" s="810"/>
      <c r="D34" s="810"/>
      <c r="E34" s="810"/>
      <c r="F34" s="810"/>
      <c r="G34" s="810"/>
      <c r="H34" s="810" t="s">
        <v>174</v>
      </c>
      <c r="I34" s="810"/>
      <c r="J34" s="810"/>
      <c r="K34" s="810"/>
      <c r="L34" s="810"/>
      <c r="M34" s="810"/>
      <c r="N34" s="810"/>
      <c r="O34" s="811"/>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3"/>
      <c r="BC34" s="243"/>
      <c r="BD34" s="243"/>
      <c r="BE34" s="243"/>
      <c r="BF34" s="243"/>
      <c r="BG34" s="243"/>
      <c r="BH34" s="243"/>
      <c r="BI34" s="243"/>
      <c r="BJ34" s="243"/>
      <c r="BK34" s="243"/>
      <c r="BL34" s="243"/>
      <c r="BM34" s="243"/>
      <c r="BN34" s="243"/>
      <c r="BO34" s="243"/>
      <c r="BP34" s="243"/>
      <c r="BQ34" s="243"/>
      <c r="BR34" s="243"/>
      <c r="BS34" s="243"/>
      <c r="BT34" s="243"/>
      <c r="BU34" s="243"/>
      <c r="BV34" s="243"/>
      <c r="BW34" s="243"/>
      <c r="BX34" s="243"/>
      <c r="BY34" s="243"/>
      <c r="BZ34" s="243"/>
      <c r="CA34" s="243"/>
      <c r="CB34" s="243"/>
      <c r="CC34" s="243"/>
      <c r="CD34" s="243"/>
      <c r="CE34" s="243"/>
      <c r="CF34" s="243"/>
      <c r="CG34" s="243"/>
      <c r="CH34" s="243"/>
      <c r="CI34" s="243"/>
      <c r="CJ34" s="243"/>
      <c r="CK34" s="243"/>
      <c r="CL34" s="243"/>
      <c r="CM34" s="243"/>
      <c r="CN34" s="243"/>
      <c r="CO34" s="243"/>
      <c r="CP34" s="243"/>
      <c r="CQ34" s="243"/>
    </row>
    <row r="35" spans="1:95" ht="55.2" x14ac:dyDescent="0.25">
      <c r="B35" s="317" t="s">
        <v>221</v>
      </c>
      <c r="C35" s="307">
        <v>2020</v>
      </c>
      <c r="D35" s="307">
        <v>2021</v>
      </c>
      <c r="E35" s="307">
        <v>2022</v>
      </c>
      <c r="F35" s="308">
        <v>2025</v>
      </c>
      <c r="H35" s="310" t="s">
        <v>3</v>
      </c>
      <c r="I35" s="307" t="s">
        <v>206</v>
      </c>
      <c r="J35" s="308" t="s">
        <v>207</v>
      </c>
      <c r="L35" s="310" t="s">
        <v>208</v>
      </c>
      <c r="M35" s="307" t="s">
        <v>209</v>
      </c>
      <c r="N35" s="307" t="s">
        <v>210</v>
      </c>
      <c r="O35" s="308" t="s">
        <v>211</v>
      </c>
    </row>
    <row r="36" spans="1:95" ht="14.4" thickBot="1" x14ac:dyDescent="0.3">
      <c r="B36" s="318" t="s">
        <v>220</v>
      </c>
      <c r="C36" s="293" t="s">
        <v>83</v>
      </c>
      <c r="D36" s="293" t="s">
        <v>83</v>
      </c>
      <c r="E36" s="293" t="s">
        <v>83</v>
      </c>
      <c r="F36" s="309" t="s">
        <v>83</v>
      </c>
      <c r="H36" s="313" t="s">
        <v>83</v>
      </c>
      <c r="I36" s="293" t="s">
        <v>83</v>
      </c>
      <c r="J36" s="309" t="s">
        <v>83</v>
      </c>
      <c r="L36" s="314" t="s">
        <v>13</v>
      </c>
      <c r="M36" s="315" t="s">
        <v>13</v>
      </c>
      <c r="N36" s="315" t="s">
        <v>219</v>
      </c>
      <c r="O36" s="316" t="s">
        <v>13</v>
      </c>
    </row>
    <row r="37" spans="1:95" x14ac:dyDescent="0.25">
      <c r="B37" s="246" t="s">
        <v>32</v>
      </c>
      <c r="C37" s="247">
        <f t="shared" ref="C37:F45" si="14">C22-C7</f>
        <v>33.343641547763923</v>
      </c>
      <c r="D37" s="247">
        <f t="shared" si="14"/>
        <v>34.906898516621823</v>
      </c>
      <c r="E37" s="247">
        <f t="shared" si="14"/>
        <v>52.329654280259547</v>
      </c>
      <c r="F37" s="248">
        <f t="shared" si="14"/>
        <v>77.196555054739065</v>
      </c>
      <c r="H37" s="270">
        <f t="shared" ref="H37:J45" si="15">H22-H7</f>
        <v>105.42558387096847</v>
      </c>
      <c r="I37" s="247">
        <f t="shared" si="15"/>
        <v>95.41004804565182</v>
      </c>
      <c r="J37" s="248">
        <f t="shared" si="15"/>
        <v>113.93100005289716</v>
      </c>
      <c r="L37" s="271">
        <f>E37/D37-1</f>
        <v>0.49912070404483022</v>
      </c>
      <c r="M37" s="272">
        <v>6.4313617839745207E-2</v>
      </c>
      <c r="N37" s="251">
        <f t="shared" ref="N37:N47" si="16">(I37/F37)^(1/5)-1</f>
        <v>4.3276053093457723E-2</v>
      </c>
      <c r="O37" s="251">
        <v>8.0957944897490419E-2</v>
      </c>
    </row>
    <row r="38" spans="1:95" x14ac:dyDescent="0.25">
      <c r="B38" s="252" t="s">
        <v>34</v>
      </c>
      <c r="C38" s="253">
        <f t="shared" si="14"/>
        <v>68.828876141821183</v>
      </c>
      <c r="D38" s="253">
        <f t="shared" si="14"/>
        <v>84.452795485123943</v>
      </c>
      <c r="E38" s="253">
        <f t="shared" si="14"/>
        <v>123.22784624052906</v>
      </c>
      <c r="F38" s="254">
        <f t="shared" si="14"/>
        <v>136.8563527679355</v>
      </c>
      <c r="H38" s="258">
        <f t="shared" si="15"/>
        <v>208.04548465637617</v>
      </c>
      <c r="I38" s="253">
        <f t="shared" si="15"/>
        <v>164.71574156768429</v>
      </c>
      <c r="J38" s="254">
        <f t="shared" si="15"/>
        <v>285.33986696175816</v>
      </c>
      <c r="L38" s="273">
        <f t="shared" ref="L38:L47" si="17">E38/D38-1</f>
        <v>0.45913282719262027</v>
      </c>
      <c r="M38" s="274">
        <v>8.7373304130278218E-2</v>
      </c>
      <c r="N38" s="257">
        <f t="shared" si="16"/>
        <v>3.7753074707151058E-2</v>
      </c>
      <c r="O38" s="257">
        <v>0.15829584515214346</v>
      </c>
    </row>
    <row r="39" spans="1:95" x14ac:dyDescent="0.25">
      <c r="B39" s="252" t="s">
        <v>42</v>
      </c>
      <c r="C39" s="253">
        <f t="shared" si="14"/>
        <v>21.58342371402864</v>
      </c>
      <c r="D39" s="253">
        <f t="shared" si="14"/>
        <v>24.158783676694156</v>
      </c>
      <c r="E39" s="253">
        <f t="shared" si="14"/>
        <v>35.248279593543316</v>
      </c>
      <c r="F39" s="254">
        <f t="shared" si="14"/>
        <v>55.410071413557489</v>
      </c>
      <c r="H39" s="258">
        <f t="shared" si="15"/>
        <v>75.37478349434582</v>
      </c>
      <c r="I39" s="253">
        <f t="shared" si="15"/>
        <v>60.113116796236454</v>
      </c>
      <c r="J39" s="254">
        <f t="shared" si="15"/>
        <v>100.8663617022936</v>
      </c>
      <c r="L39" s="273">
        <f t="shared" si="17"/>
        <v>0.45902542384810263</v>
      </c>
      <c r="M39" s="274">
        <v>6.3475461652666487E-2</v>
      </c>
      <c r="N39" s="257">
        <f t="shared" si="16"/>
        <v>1.6426799412516235E-2</v>
      </c>
      <c r="O39" s="257">
        <v>0.12727929218522749</v>
      </c>
    </row>
    <row r="40" spans="1:95" x14ac:dyDescent="0.25">
      <c r="B40" s="252" t="s">
        <v>54</v>
      </c>
      <c r="C40" s="253">
        <f t="shared" si="14"/>
        <v>18.092777999009172</v>
      </c>
      <c r="D40" s="253">
        <f t="shared" si="14"/>
        <v>20.198793936199536</v>
      </c>
      <c r="E40" s="253">
        <f t="shared" si="14"/>
        <v>17.543673323976577</v>
      </c>
      <c r="F40" s="254">
        <f t="shared" si="14"/>
        <v>27.001807521759815</v>
      </c>
      <c r="H40" s="258">
        <f t="shared" si="15"/>
        <v>37.310142188495092</v>
      </c>
      <c r="I40" s="253">
        <f t="shared" si="15"/>
        <v>27.698097347726616</v>
      </c>
      <c r="J40" s="254">
        <f t="shared" si="15"/>
        <v>73.613116351436247</v>
      </c>
      <c r="L40" s="273">
        <f t="shared" si="17"/>
        <v>-0.13144946280503156</v>
      </c>
      <c r="M40" s="274">
        <v>6.6809350027819736E-2</v>
      </c>
      <c r="N40" s="257">
        <f t="shared" si="16"/>
        <v>5.1049689793736253E-3</v>
      </c>
      <c r="O40" s="257">
        <v>0.22211612200816577</v>
      </c>
    </row>
    <row r="41" spans="1:95" x14ac:dyDescent="0.25">
      <c r="B41" s="252" t="s">
        <v>64</v>
      </c>
      <c r="C41" s="253">
        <f t="shared" si="14"/>
        <v>16.317915926622845</v>
      </c>
      <c r="D41" s="253">
        <f t="shared" si="14"/>
        <v>13.016413840748726</v>
      </c>
      <c r="E41" s="253">
        <f t="shared" si="14"/>
        <v>16.555444086901844</v>
      </c>
      <c r="F41" s="254">
        <f t="shared" si="14"/>
        <v>25.313662312825613</v>
      </c>
      <c r="H41" s="258">
        <f t="shared" si="15"/>
        <v>31.263944832817515</v>
      </c>
      <c r="I41" s="253">
        <f t="shared" si="15"/>
        <v>29.686847132070739</v>
      </c>
      <c r="J41" s="254">
        <f t="shared" si="15"/>
        <v>37.59272666362267</v>
      </c>
      <c r="L41" s="273">
        <f t="shared" si="17"/>
        <v>0.27188980693545206</v>
      </c>
      <c r="M41" s="274">
        <v>4.3128373844262269E-2</v>
      </c>
      <c r="N41" s="257">
        <f t="shared" si="16"/>
        <v>3.2385315981224849E-2</v>
      </c>
      <c r="O41" s="257">
        <v>8.2305259546593623E-2</v>
      </c>
    </row>
    <row r="42" spans="1:95" x14ac:dyDescent="0.25">
      <c r="B42" s="252" t="s">
        <v>212</v>
      </c>
      <c r="C42" s="253">
        <f t="shared" si="14"/>
        <v>48.122792261801806</v>
      </c>
      <c r="D42" s="253">
        <f t="shared" si="14"/>
        <v>93.202463248512686</v>
      </c>
      <c r="E42" s="253">
        <f t="shared" si="14"/>
        <v>123.18449000159353</v>
      </c>
      <c r="F42" s="254">
        <f t="shared" si="14"/>
        <v>156.98811205967604</v>
      </c>
      <c r="H42" s="258">
        <f t="shared" si="15"/>
        <v>150.91549569023618</v>
      </c>
      <c r="I42" s="253">
        <f t="shared" si="15"/>
        <v>173.87627154504298</v>
      </c>
      <c r="J42" s="254">
        <f t="shared" si="15"/>
        <v>369.35765982966632</v>
      </c>
      <c r="L42" s="273">
        <f t="shared" si="17"/>
        <v>0.3216870639259557</v>
      </c>
      <c r="M42" s="274">
        <v>-7.8589624254027379E-3</v>
      </c>
      <c r="N42" s="257">
        <f t="shared" si="16"/>
        <v>2.0644995540157085E-2</v>
      </c>
      <c r="O42" s="257">
        <v>0.18663203509789672</v>
      </c>
    </row>
    <row r="43" spans="1:95" x14ac:dyDescent="0.25">
      <c r="B43" s="252" t="s">
        <v>173</v>
      </c>
      <c r="C43" s="253">
        <f t="shared" si="14"/>
        <v>47.616113279764022</v>
      </c>
      <c r="D43" s="253">
        <f t="shared" si="14"/>
        <v>55.409779840782221</v>
      </c>
      <c r="E43" s="253">
        <f t="shared" si="14"/>
        <v>90.173267831673002</v>
      </c>
      <c r="F43" s="254">
        <f t="shared" si="14"/>
        <v>155.72872934637007</v>
      </c>
      <c r="H43" s="258">
        <f t="shared" si="15"/>
        <v>256.65726140358993</v>
      </c>
      <c r="I43" s="253">
        <f t="shared" si="15"/>
        <v>194.00398569061917</v>
      </c>
      <c r="J43" s="254">
        <f t="shared" si="15"/>
        <v>166.91348842407479</v>
      </c>
      <c r="L43" s="273">
        <f t="shared" si="17"/>
        <v>0.62738902935153806</v>
      </c>
      <c r="M43" s="274">
        <v>0.10508825493289198</v>
      </c>
      <c r="N43" s="257">
        <f t="shared" si="16"/>
        <v>4.4932849920226836E-2</v>
      </c>
      <c r="O43" s="257">
        <v>1.3968675959516341E-2</v>
      </c>
    </row>
    <row r="44" spans="1:95" x14ac:dyDescent="0.25">
      <c r="B44" s="252" t="s">
        <v>68</v>
      </c>
      <c r="C44" s="253">
        <f t="shared" si="14"/>
        <v>4.9666242832656167</v>
      </c>
      <c r="D44" s="253">
        <f t="shared" si="14"/>
        <v>5.6423451000085834</v>
      </c>
      <c r="E44" s="253">
        <f t="shared" si="14"/>
        <v>9.2871918011629475</v>
      </c>
      <c r="F44" s="254">
        <f t="shared" si="14"/>
        <v>13.01174413652285</v>
      </c>
      <c r="H44" s="258">
        <f t="shared" si="15"/>
        <v>12.91159990966645</v>
      </c>
      <c r="I44" s="253">
        <f t="shared" si="15"/>
        <v>14.65516099061773</v>
      </c>
      <c r="J44" s="254">
        <f t="shared" si="15"/>
        <v>18.467418456052769</v>
      </c>
      <c r="L44" s="273">
        <f t="shared" si="17"/>
        <v>0.64598081764775772</v>
      </c>
      <c r="M44" s="274">
        <v>-1.5440506544728283E-3</v>
      </c>
      <c r="N44" s="257">
        <f t="shared" si="16"/>
        <v>2.4073235335411614E-2</v>
      </c>
      <c r="O44" s="257">
        <v>7.2541573267369097E-2</v>
      </c>
    </row>
    <row r="45" spans="1:95" x14ac:dyDescent="0.25">
      <c r="B45" s="252" t="s">
        <v>72</v>
      </c>
      <c r="C45" s="253">
        <f t="shared" si="14"/>
        <v>9.1101970976504845</v>
      </c>
      <c r="D45" s="253">
        <f t="shared" si="14"/>
        <v>8.9481544217508997</v>
      </c>
      <c r="E45" s="253">
        <f t="shared" si="14"/>
        <v>13.991820725397872</v>
      </c>
      <c r="F45" s="254">
        <f t="shared" si="14"/>
        <v>15.49674139704581</v>
      </c>
      <c r="H45" s="258">
        <f t="shared" si="15"/>
        <v>14.376101464542188</v>
      </c>
      <c r="I45" s="253">
        <f t="shared" si="15"/>
        <v>16.08504212447744</v>
      </c>
      <c r="J45" s="254">
        <f t="shared" si="15"/>
        <v>10.027959864951697</v>
      </c>
      <c r="L45" s="273">
        <f t="shared" si="17"/>
        <v>0.56365436557364079</v>
      </c>
      <c r="M45" s="274">
        <v>-1.4900386435698132E-2</v>
      </c>
      <c r="N45" s="257">
        <f t="shared" si="16"/>
        <v>7.4798373030484644E-3</v>
      </c>
      <c r="O45" s="257">
        <v>-8.3369212144573046E-2</v>
      </c>
    </row>
    <row r="46" spans="1:95" ht="14.4" thickBot="1" x14ac:dyDescent="0.3">
      <c r="B46" s="327" t="s">
        <v>75</v>
      </c>
      <c r="C46" s="303">
        <f t="shared" ref="C46:F46" si="18">SUM(C37:C42)</f>
        <v>206.28942759104757</v>
      </c>
      <c r="D46" s="303">
        <f t="shared" si="18"/>
        <v>269.93614870390087</v>
      </c>
      <c r="E46" s="303">
        <f t="shared" si="18"/>
        <v>368.08938752680388</v>
      </c>
      <c r="F46" s="304">
        <f t="shared" si="18"/>
        <v>478.76656113049353</v>
      </c>
      <c r="H46" s="302">
        <f t="shared" ref="H46" si="19">SUM(H37:H42)</f>
        <v>608.33543473323925</v>
      </c>
      <c r="I46" s="303">
        <f>SUM(I37:I42)</f>
        <v>551.5001224344129</v>
      </c>
      <c r="J46" s="304">
        <f t="shared" ref="J46" si="20">SUM(J37:J42)</f>
        <v>980.70073156167416</v>
      </c>
      <c r="L46" s="328">
        <f t="shared" si="17"/>
        <v>0.3636165044740618</v>
      </c>
      <c r="M46" s="329">
        <v>4.9068533889407684E-2</v>
      </c>
      <c r="N46" s="306">
        <f t="shared" si="16"/>
        <v>2.8689627173465571E-2</v>
      </c>
      <c r="O46" s="306">
        <v>0.15420390109797677</v>
      </c>
    </row>
    <row r="47" spans="1:95" ht="14.4" thickBot="1" x14ac:dyDescent="0.3">
      <c r="B47" s="275" t="s">
        <v>215</v>
      </c>
      <c r="C47" s="276">
        <f>C32-C17</f>
        <v>267.98236225172695</v>
      </c>
      <c r="D47" s="276">
        <f>D32-D17</f>
        <v>339.93642806644129</v>
      </c>
      <c r="E47" s="276">
        <f>E32-E17</f>
        <v>481.5416678850379</v>
      </c>
      <c r="F47" s="277">
        <f>F32-F17</f>
        <v>663.00377601043328</v>
      </c>
      <c r="H47" s="278">
        <f>H32-H17</f>
        <v>892.28039751103643</v>
      </c>
      <c r="I47" s="276">
        <f>I32-I17</f>
        <v>776.24431124012699</v>
      </c>
      <c r="J47" s="277">
        <f>J32-J17</f>
        <v>1176.1095983067535</v>
      </c>
      <c r="L47" s="279">
        <f t="shared" si="17"/>
        <v>0.4165638870304289</v>
      </c>
      <c r="M47" s="280">
        <v>6.1199581516268475E-2</v>
      </c>
      <c r="N47" s="281">
        <f t="shared" si="16"/>
        <v>3.203989456788392E-2</v>
      </c>
      <c r="O47" s="281">
        <v>0.12146663801439228</v>
      </c>
    </row>
    <row r="48" spans="1:95" ht="14.4" thickBot="1" x14ac:dyDescent="0.3">
      <c r="C48" s="282"/>
      <c r="D48" s="282"/>
      <c r="E48" s="283"/>
      <c r="I48" s="283"/>
    </row>
    <row r="49" spans="1:95" s="284" customFormat="1" ht="28.8" thickBot="1" x14ac:dyDescent="0.4">
      <c r="A49" s="243"/>
      <c r="B49" s="812" t="s">
        <v>175</v>
      </c>
      <c r="C49" s="813"/>
      <c r="D49" s="813"/>
      <c r="E49" s="813"/>
      <c r="F49" s="813"/>
      <c r="G49" s="813"/>
      <c r="H49" s="813"/>
      <c r="I49" s="813"/>
      <c r="J49" s="814"/>
      <c r="K49" s="3"/>
      <c r="L49" s="3"/>
      <c r="M49" s="3"/>
      <c r="N49" s="3"/>
      <c r="O49" s="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3"/>
      <c r="BR49" s="243"/>
      <c r="BS49" s="243"/>
      <c r="BT49" s="243"/>
      <c r="BU49" s="243"/>
      <c r="BV49" s="243"/>
      <c r="BW49" s="243"/>
      <c r="BX49" s="243"/>
      <c r="BY49" s="243"/>
      <c r="BZ49" s="243"/>
      <c r="CA49" s="243"/>
      <c r="CB49" s="243"/>
      <c r="CC49" s="243"/>
      <c r="CD49" s="243"/>
      <c r="CE49" s="243"/>
      <c r="CF49" s="243"/>
      <c r="CG49" s="243"/>
      <c r="CH49" s="243"/>
      <c r="CI49" s="243"/>
      <c r="CJ49" s="243"/>
      <c r="CK49" s="243"/>
      <c r="CL49" s="243"/>
      <c r="CM49" s="243"/>
      <c r="CN49" s="243"/>
      <c r="CO49" s="243"/>
      <c r="CP49" s="243"/>
      <c r="CQ49" s="243"/>
    </row>
    <row r="50" spans="1:95" ht="55.2" x14ac:dyDescent="0.25">
      <c r="B50" s="338" t="s">
        <v>221</v>
      </c>
      <c r="C50" s="339">
        <v>2020</v>
      </c>
      <c r="D50" s="339">
        <v>2021</v>
      </c>
      <c r="E50" s="339">
        <v>2022</v>
      </c>
      <c r="F50" s="340">
        <v>2025</v>
      </c>
      <c r="H50" s="341" t="s">
        <v>3</v>
      </c>
      <c r="I50" s="339" t="s">
        <v>206</v>
      </c>
      <c r="J50" s="340" t="s">
        <v>207</v>
      </c>
    </row>
    <row r="51" spans="1:95" ht="14.4" thickBot="1" x14ac:dyDescent="0.3">
      <c r="B51" s="318" t="s">
        <v>220</v>
      </c>
      <c r="C51" s="314" t="s">
        <v>13</v>
      </c>
      <c r="D51" s="314" t="s">
        <v>13</v>
      </c>
      <c r="E51" s="314" t="s">
        <v>13</v>
      </c>
      <c r="F51" s="314" t="s">
        <v>13</v>
      </c>
      <c r="H51" s="314" t="s">
        <v>13</v>
      </c>
      <c r="I51" s="314" t="s">
        <v>13</v>
      </c>
      <c r="J51" s="314" t="s">
        <v>13</v>
      </c>
    </row>
    <row r="52" spans="1:95" x14ac:dyDescent="0.25">
      <c r="B52" s="246" t="s">
        <v>32</v>
      </c>
      <c r="C52" s="285">
        <f t="shared" ref="C52:F62" si="21">C37/C22</f>
        <v>3.3826822164153968E-2</v>
      </c>
      <c r="D52" s="285">
        <f t="shared" si="21"/>
        <v>3.2938617225020464E-2</v>
      </c>
      <c r="E52" s="285">
        <f t="shared" si="21"/>
        <v>4.7526172740198366E-2</v>
      </c>
      <c r="F52" s="251">
        <f t="shared" si="21"/>
        <v>6.2973659012816458E-2</v>
      </c>
      <c r="G52" s="283"/>
      <c r="H52" s="286">
        <f t="shared" ref="H52:J62" si="22">H37/H22</f>
        <v>7.2997584222235248E-2</v>
      </c>
      <c r="I52" s="285">
        <f t="shared" si="22"/>
        <v>6.5113739696773032E-2</v>
      </c>
      <c r="J52" s="251">
        <f t="shared" si="22"/>
        <v>6.6935109437949544E-2</v>
      </c>
    </row>
    <row r="53" spans="1:95" x14ac:dyDescent="0.25">
      <c r="B53" s="252" t="s">
        <v>34</v>
      </c>
      <c r="C53" s="287">
        <f t="shared" si="21"/>
        <v>4.3305620958169443E-2</v>
      </c>
      <c r="D53" s="287">
        <f t="shared" si="21"/>
        <v>4.9196493458701529E-2</v>
      </c>
      <c r="E53" s="287">
        <f t="shared" si="21"/>
        <v>6.7339406590993203E-2</v>
      </c>
      <c r="F53" s="257">
        <f t="shared" si="21"/>
        <v>6.3918173512516469E-2</v>
      </c>
      <c r="G53" s="283"/>
      <c r="H53" s="288">
        <f t="shared" si="22"/>
        <v>8.2037239390776423E-2</v>
      </c>
      <c r="I53" s="287">
        <f t="shared" si="22"/>
        <v>6.4004738378891451E-2</v>
      </c>
      <c r="J53" s="257">
        <f t="shared" si="22"/>
        <v>9.2314430158591934E-2</v>
      </c>
    </row>
    <row r="54" spans="1:95" x14ac:dyDescent="0.25">
      <c r="B54" s="252" t="s">
        <v>42</v>
      </c>
      <c r="C54" s="287">
        <f t="shared" si="21"/>
        <v>3.3052208419370899E-2</v>
      </c>
      <c r="D54" s="287">
        <f t="shared" si="21"/>
        <v>3.5315728354842563E-2</v>
      </c>
      <c r="E54" s="287">
        <f t="shared" si="21"/>
        <v>4.9437716592975287E-2</v>
      </c>
      <c r="F54" s="257">
        <f t="shared" si="21"/>
        <v>6.9424654382082826E-2</v>
      </c>
      <c r="G54" s="283"/>
      <c r="H54" s="288">
        <f t="shared" si="22"/>
        <v>8.5273921277644965E-2</v>
      </c>
      <c r="I54" s="287">
        <f t="shared" si="22"/>
        <v>6.4394821211445963E-2</v>
      </c>
      <c r="J54" s="257">
        <f t="shared" si="22"/>
        <v>9.6562074456972471E-2</v>
      </c>
    </row>
    <row r="55" spans="1:95" x14ac:dyDescent="0.25">
      <c r="B55" s="252" t="s">
        <v>54</v>
      </c>
      <c r="C55" s="287">
        <f t="shared" si="21"/>
        <v>3.2076763682979355E-2</v>
      </c>
      <c r="D55" s="287">
        <f t="shared" si="21"/>
        <v>3.4621959080492537E-2</v>
      </c>
      <c r="E55" s="287">
        <f t="shared" si="21"/>
        <v>2.9213332430006064E-2</v>
      </c>
      <c r="F55" s="257">
        <f t="shared" si="21"/>
        <v>4.1391270203574693E-2</v>
      </c>
      <c r="G55" s="283"/>
      <c r="H55" s="288">
        <f t="shared" si="22"/>
        <v>5.6785449678321498E-2</v>
      </c>
      <c r="I55" s="287">
        <f t="shared" si="22"/>
        <v>3.7438804512963483E-2</v>
      </c>
      <c r="J55" s="257">
        <f t="shared" si="22"/>
        <v>8.377867239384941E-2</v>
      </c>
    </row>
    <row r="56" spans="1:95" x14ac:dyDescent="0.25">
      <c r="B56" s="252" t="s">
        <v>64</v>
      </c>
      <c r="C56" s="287">
        <f t="shared" si="21"/>
        <v>3.3508523140858934E-2</v>
      </c>
      <c r="D56" s="287">
        <f t="shared" si="21"/>
        <v>2.5535079154576569E-2</v>
      </c>
      <c r="E56" s="287">
        <f t="shared" si="21"/>
        <v>3.117640039736596E-2</v>
      </c>
      <c r="F56" s="257">
        <f t="shared" si="21"/>
        <v>4.2638730706423857E-2</v>
      </c>
      <c r="G56" s="283"/>
      <c r="H56" s="288">
        <f t="shared" si="22"/>
        <v>5.0918945839774812E-2</v>
      </c>
      <c r="I56" s="287">
        <f t="shared" si="22"/>
        <v>4.2823052440074005E-2</v>
      </c>
      <c r="J56" s="257">
        <f t="shared" si="22"/>
        <v>4.7555244221569093E-2</v>
      </c>
    </row>
    <row r="57" spans="1:95" x14ac:dyDescent="0.25">
      <c r="B57" s="252" t="s">
        <v>212</v>
      </c>
      <c r="C57" s="287">
        <f t="shared" si="21"/>
        <v>2.1650307624485724E-2</v>
      </c>
      <c r="D57" s="287">
        <f t="shared" si="21"/>
        <v>3.877230542541403E-2</v>
      </c>
      <c r="E57" s="287">
        <f t="shared" si="21"/>
        <v>4.8667984770341371E-2</v>
      </c>
      <c r="F57" s="257">
        <f t="shared" si="21"/>
        <v>5.4324269515617432E-2</v>
      </c>
      <c r="G57" s="283"/>
      <c r="H57" s="288">
        <f t="shared" si="22"/>
        <v>4.817819222234359E-2</v>
      </c>
      <c r="I57" s="287">
        <f t="shared" si="22"/>
        <v>5.0257876229038372E-2</v>
      </c>
      <c r="J57" s="257">
        <f t="shared" si="22"/>
        <v>8.9911931461750638E-2</v>
      </c>
    </row>
    <row r="58" spans="1:95" x14ac:dyDescent="0.25">
      <c r="B58" s="252" t="s">
        <v>173</v>
      </c>
      <c r="C58" s="287">
        <f t="shared" si="21"/>
        <v>2.652287290326685E-2</v>
      </c>
      <c r="D58" s="287">
        <f t="shared" si="21"/>
        <v>2.9376856587343198E-2</v>
      </c>
      <c r="E58" s="287">
        <f t="shared" si="21"/>
        <v>4.5704022425873479E-2</v>
      </c>
      <c r="F58" s="257">
        <f t="shared" si="21"/>
        <v>7.0357731677436294E-2</v>
      </c>
      <c r="G58" s="283"/>
      <c r="H58" s="288">
        <f t="shared" si="22"/>
        <v>9.8579433677118633E-2</v>
      </c>
      <c r="I58" s="287">
        <f t="shared" si="22"/>
        <v>7.413658669413313E-2</v>
      </c>
      <c r="J58" s="257">
        <f t="shared" si="22"/>
        <v>5.7665151336368056E-2</v>
      </c>
    </row>
    <row r="59" spans="1:95" x14ac:dyDescent="0.25">
      <c r="B59" s="252" t="s">
        <v>68</v>
      </c>
      <c r="C59" s="287">
        <f t="shared" si="21"/>
        <v>2.7048524257103402E-2</v>
      </c>
      <c r="D59" s="287">
        <f t="shared" si="21"/>
        <v>2.7925124769760393E-2</v>
      </c>
      <c r="E59" s="287">
        <f t="shared" si="21"/>
        <v>4.2782911984383887E-2</v>
      </c>
      <c r="F59" s="257">
        <f t="shared" si="21"/>
        <v>5.1064891574817452E-2</v>
      </c>
      <c r="G59" s="283"/>
      <c r="H59" s="288">
        <f t="shared" si="22"/>
        <v>4.7397444969701719E-2</v>
      </c>
      <c r="I59" s="287">
        <f t="shared" si="22"/>
        <v>4.8495597297499304E-2</v>
      </c>
      <c r="J59" s="257">
        <f t="shared" si="22"/>
        <v>5.3440039421261541E-2</v>
      </c>
    </row>
    <row r="60" spans="1:95" x14ac:dyDescent="0.25">
      <c r="B60" s="252" t="s">
        <v>72</v>
      </c>
      <c r="C60" s="287">
        <f t="shared" si="21"/>
        <v>6.4505698781268619E-2</v>
      </c>
      <c r="D60" s="287">
        <f t="shared" si="21"/>
        <v>5.7747894850976651E-2</v>
      </c>
      <c r="E60" s="287">
        <f t="shared" si="21"/>
        <v>8.4726701599467047E-2</v>
      </c>
      <c r="F60" s="257">
        <f t="shared" si="21"/>
        <v>8.3463642518491754E-2</v>
      </c>
      <c r="G60" s="283"/>
      <c r="H60" s="288">
        <f t="shared" si="22"/>
        <v>7.5532885684508597E-2</v>
      </c>
      <c r="I60" s="287">
        <f t="shared" si="22"/>
        <v>7.8585054000410812E-2</v>
      </c>
      <c r="J60" s="257">
        <f t="shared" si="22"/>
        <v>3.7188812423825428E-2</v>
      </c>
    </row>
    <row r="61" spans="1:95" x14ac:dyDescent="0.25">
      <c r="B61" s="327" t="s">
        <v>75</v>
      </c>
      <c r="C61" s="330">
        <f t="shared" si="21"/>
        <v>3.1727777019650932E-2</v>
      </c>
      <c r="D61" s="330">
        <f t="shared" si="21"/>
        <v>3.8797998981279447E-2</v>
      </c>
      <c r="E61" s="330">
        <f t="shared" si="21"/>
        <v>5.037706197102329E-2</v>
      </c>
      <c r="F61" s="306">
        <f t="shared" si="21"/>
        <v>5.767596514994866E-2</v>
      </c>
      <c r="G61" s="283"/>
      <c r="H61" s="331">
        <f t="shared" si="22"/>
        <v>6.5641016783191106E-2</v>
      </c>
      <c r="I61" s="330">
        <f t="shared" si="22"/>
        <v>5.5904532396418086E-2</v>
      </c>
      <c r="J61" s="306">
        <f t="shared" si="22"/>
        <v>8.4435403232127476E-2</v>
      </c>
    </row>
    <row r="62" spans="1:95" ht="14.4" thickBot="1" x14ac:dyDescent="0.3">
      <c r="B62" s="259" t="s">
        <v>216</v>
      </c>
      <c r="C62" s="289">
        <f t="shared" si="21"/>
        <v>3.1081263814763782E-2</v>
      </c>
      <c r="D62" s="289">
        <f t="shared" si="21"/>
        <v>3.6946993736836076E-2</v>
      </c>
      <c r="E62" s="289">
        <f t="shared" si="21"/>
        <v>4.9839297084992844E-2</v>
      </c>
      <c r="F62" s="264">
        <f t="shared" si="21"/>
        <v>6.0521565837981045E-2</v>
      </c>
      <c r="G62" s="283"/>
      <c r="H62" s="290">
        <f t="shared" si="22"/>
        <v>7.2343678965729921E-2</v>
      </c>
      <c r="I62" s="289">
        <f t="shared" si="22"/>
        <v>5.9762779613495014E-2</v>
      </c>
      <c r="J62" s="264">
        <f t="shared" si="22"/>
        <v>7.7761589463562847E-2</v>
      </c>
    </row>
  </sheetData>
  <mergeCells count="5">
    <mergeCell ref="B34:O34"/>
    <mergeCell ref="B49:J49"/>
    <mergeCell ref="B2:O3"/>
    <mergeCell ref="B4:O4"/>
    <mergeCell ref="B19:O1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Anaic Cordoba"/>
    <f:field ref="FSCFOLIO_1_1001_FieldCurrentDate" text="17.02.2025 11:23"/>
    <f:field ref="objvalidfrom" date="" text="" edit="true"/>
    <f:field ref="objvalidto" date="" text="" edit="true"/>
    <f:field ref="FSCFOLIO_1_1001_FieldReleasedVersionDate" text=""/>
    <f:field ref="FSCFOLIO_1_1001_FieldReleasedVersionNr" text=""/>
    <f:field ref="CCAPRECONFIG_15_1001_Objektname" text="EDM_D24_V03_wnJ2lr5Mc5rTSjKszijgdzXqYg_93915(3)" edit="true"/>
    <f:field ref="CHPRECONFIG_1_1001_Objektname" text="EDM_D24_V03_wnJ2lr5Mc5rTSjKszijgdzXqYg_93915(3)" edit="true"/>
    <f:field ref="objname" text="EDM_D24_V03_wnJ2lr5Mc5rTSjKszijgdzXqYg_93915(3)" edit="true"/>
    <f:field ref="objsubject" text="" edit="true"/>
    <f:field ref="objcreatedby" text="Maghsoodi, Eiman, mag"/>
    <f:field ref="objcreatedat" date="2023-07-03T14:51:48" text="03.07.2023 14:51:48"/>
    <f:field ref="objchangedby" text="Maghsoodi, Eiman, mag"/>
    <f:field ref="objmodifiedat" date="2023-07-06T17:48:55" text="06.07.2023 17:48:55"/>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objvalidfrom" text="Gültig ab" dateonly="true"/>
    <f:field ref="objvalidto" text="Gültig bis" dateonly="true"/>
    <f:field ref="FSCFOLIO_1_1001_FieldReleasedVersionDate" text="Freigegebene Version vom"/>
    <f:field ref="FSCFOLIO_1_1001_FieldReleasedVersionNr" text="Freigegebene Versionsnummer"/>
    <f:field ref="CCAPRECONFIG_15_1001_Objektname" text="Objektname"/>
    <f:field ref="CHPRECONFIG_1_1001_Objektname" text="Objektname"/>
    <f:field ref="objname" text="Name"/>
    <f:field ref="objsubject" text="Betreff (einzeilig)"/>
    <f:field ref="objcreatedby" text="Erzeugt von"/>
    <f:field ref="objcreatedat" text="Erzeugt am/um"/>
    <f:field ref="objchangedby" text="Letzte Änderung von"/>
    <f:field ref="objmodifiedat" text="Letzte Änderung am/um"/>
  </f:display>
  <f:record inx="1">
    <f:field ref="CHPRECONFIG_1_1001_Anrede" text="" edit="true"/>
    <f:field ref="CHPRECONFIG_1_1001_Titel" text="" edit="true"/>
    <f:field ref="CHPRECONFIG_1_1001_Vorname" text="" edit="true"/>
    <f:field ref="CHPRECONFIG_1_1001_Nachname" text="" edit="true"/>
    <f:field ref="CHPRECONFIG_1_1001_Strasse" text=""/>
    <f:field ref="CHPRECONFIG_1_1001_Postleitzahl" text=""/>
    <f:field ref="CHPRECONFIG_1_1001_Ort" text=""/>
    <f:field ref="CHPRECONFIG_1_1001_EMailAdresse" text=""/>
    <f:field ref="CCAPRECONFIG_15_1001_AntwortReferenz" text=""/>
    <f:field ref="CCAPRECONFIG_15_1001_Name_Zeile_2" text=""/>
    <f:field ref="CCAPRECONFIG_15_1001_Ziel" text=""/>
    <f:field ref="CCAPRECONFIG_15_1001_Postfach" text=""/>
  </f:record>
  <f:display text="Serialcontext &gt; Adressat/innen">
    <f:field ref="CHPRECONFIG_1_1001_Anrede" text="Anrede"/>
    <f:field ref="CHPRECONFIG_1_1001_Titel" text="Titel"/>
    <f:field ref="CHPRECONFIG_1_1001_Vorname" text="Vorname"/>
    <f:field ref="CHPRECONFIG_1_1001_Nachname" text="Nachname"/>
    <f:field ref="CHPRECONFIG_1_1001_Strasse" text="Strasse"/>
    <f:field ref="CHPRECONFIG_1_1001_Postleitzahl" text="Postleitzahl"/>
    <f:field ref="CHPRECONFIG_1_1001_Ort" text="Ort"/>
    <f:field ref="CHPRECONFIG_1_1001_EMailAdresse" text="E-Mail Adresse"/>
    <f:field ref="CCAPRECONFIG_15_1001_AntwortReferenz" text="Antwort Referenz"/>
    <f:field ref="CCAPRECONFIG_15_1001_Name_Zeile_2" text="Name Zeile 2"/>
    <f:field ref="CCAPRECONFIG_15_1001_Ziel" text="Ziel"/>
    <f:field ref="CCAPRECONFIG_15_1001_Postfach" text="Postfach"/>
  </f:display>
</f:fields>
</file>

<file path=customXml/item2.xml><?xml version="1.0" encoding="utf-8"?>
<ct:contentTypeSchema xmlns:ct="http://schemas.microsoft.com/office/2006/metadata/contentType" xmlns:ma="http://schemas.microsoft.com/office/2006/metadata/properties/metaAttributes" ct:_="" ma:_="" ma:contentTypeName="Document" ma:contentTypeID="0x01010007A6BE3F31274540B9E5D3152FA9818C" ma:contentTypeVersion="9" ma:contentTypeDescription="Create a new document." ma:contentTypeScope="" ma:versionID="caabed0513c1fa0cca43319cae63dcf8">
  <xsd:schema xmlns:xsd="http://www.w3.org/2001/XMLSchema" xmlns:xs="http://www.w3.org/2001/XMLSchema" xmlns:p="http://schemas.microsoft.com/office/2006/metadata/properties" xmlns:ns2="0427e622-80fb-4403-a356-6371baf3360b" xmlns:ns3="c7473bb9-da31-4611-9890-c0d7931d3644" targetNamespace="http://schemas.microsoft.com/office/2006/metadata/properties" ma:root="true" ma:fieldsID="d16bd33e079711c12eca32038109206d" ns2:_="" ns3:_="">
    <xsd:import namespace="0427e622-80fb-4403-a356-6371baf3360b"/>
    <xsd:import namespace="c7473bb9-da31-4611-9890-c0d7931d36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27e622-80fb-4403-a356-6371baf336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473bb9-da31-4611-9890-c0d7931d36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customXml/itemProps2.xml><?xml version="1.0" encoding="utf-8"?>
<ds:datastoreItem xmlns:ds="http://schemas.openxmlformats.org/officeDocument/2006/customXml" ds:itemID="{9513DBB5-6BED-4FDB-85ED-58EF76FAC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27e622-80fb-4403-a356-6371baf3360b"/>
    <ds:schemaRef ds:uri="c7473bb9-da31-4611-9890-c0d7931d36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86C2A3-9636-4948-9BFC-A2FA3DC9A82E}">
  <ds:schemaRefs>
    <ds:schemaRef ds:uri="http://purl.org/dc/dcmitype/"/>
    <ds:schemaRef ds:uri="http://schemas.microsoft.com/office/2006/documentManagement/types"/>
    <ds:schemaRef ds:uri="http://schemas.microsoft.com/office/2006/metadata/properties"/>
    <ds:schemaRef ds:uri="http://purl.org/dc/terms/"/>
    <ds:schemaRef ds:uri="http://www.w3.org/XML/1998/namespace"/>
    <ds:schemaRef ds:uri="0427e622-80fb-4403-a356-6371baf3360b"/>
    <ds:schemaRef ds:uri="http://schemas.microsoft.com/office/infopath/2007/PartnerControls"/>
    <ds:schemaRef ds:uri="http://schemas.openxmlformats.org/package/2006/metadata/core-properties"/>
    <ds:schemaRef ds:uri="c7473bb9-da31-4611-9890-c0d7931d3644"/>
    <ds:schemaRef ds:uri="http://purl.org/dc/elements/1.1/"/>
  </ds:schemaRefs>
</ds:datastoreItem>
</file>

<file path=customXml/itemProps4.xml><?xml version="1.0" encoding="utf-8"?>
<ds:datastoreItem xmlns:ds="http://schemas.openxmlformats.org/officeDocument/2006/customXml" ds:itemID="{90B34151-0AC4-4EB2-9108-1BF11446A7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COVER</vt:lpstr>
      <vt:lpstr>ICT SPENDING</vt:lpstr>
      <vt:lpstr>GDP</vt:lpstr>
      <vt:lpstr>Ind.1 DATA PROFESSIONALS</vt:lpstr>
      <vt:lpstr>Ind.2 DATA COMPANIES</vt:lpstr>
      <vt:lpstr>Ind. 3. DC Revenue </vt:lpstr>
      <vt:lpstr>Ind.4 DATA MARKET</vt:lpstr>
      <vt:lpstr>Ind.5 DATA ECONOMY</vt:lpstr>
      <vt:lpstr>Ind. 6. SKILLS GAP-1</vt:lpstr>
      <vt:lpstr>INTERNATIONALS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mglennon</dc:creator>
  <cp:keywords/>
  <dc:description/>
  <cp:lastModifiedBy>Cordoba, Anaic</cp:lastModifiedBy>
  <cp:revision/>
  <dcterms:created xsi:type="dcterms:W3CDTF">2006-09-16T00:00:00Z</dcterms:created>
  <dcterms:modified xsi:type="dcterms:W3CDTF">2025-02-17T10:24:29Z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y fmtid="{D5CDD505-2E9C-101B-9397-08002B2CF9AE}" pid="3" name="ContentTypeId">
    <vt:lpwstr>0x01010007A6BE3F31274540B9E5D3152FA9818C</vt:lpwstr>
  </property>
</Properties>
</file>